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2.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drawings/drawing3.xml" ContentType="application/vnd.openxmlformats-officedocument.drawing+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8" windowWidth="14808" windowHeight="8016"/>
  </bookViews>
  <sheets>
    <sheet name="RUB" sheetId="3" r:id="rId1"/>
    <sheet name="KAZ " sheetId="6" r:id="rId2"/>
    <sheet name="USD" sheetId="7" r:id="rId3"/>
    <sheet name="отели" sheetId="4" state="hidden" r:id="rId4"/>
    <sheet name="Тип участия" sheetId="5" state="hidden" r:id="rId5"/>
  </sheets>
  <definedNames>
    <definedName name="Отель">отели!$B$2:$B$7</definedName>
  </definedNames>
  <calcPr calcId="152511"/>
</workbook>
</file>

<file path=xl/calcChain.xml><?xml version="1.0" encoding="utf-8"?>
<calcChain xmlns="http://schemas.openxmlformats.org/spreadsheetml/2006/main">
  <c r="I92" i="7" l="1"/>
  <c r="K92" i="7" s="1"/>
  <c r="I80" i="7"/>
  <c r="K80" i="7" s="1"/>
  <c r="I87" i="7"/>
  <c r="K87" i="7" s="1"/>
  <c r="I75" i="7"/>
  <c r="K75" i="7" s="1"/>
  <c r="F39" i="7"/>
  <c r="I39" i="7" s="1"/>
  <c r="F37" i="7"/>
  <c r="I37" i="7" s="1"/>
  <c r="G39" i="7"/>
  <c r="G37" i="7"/>
  <c r="I92" i="6"/>
  <c r="K92" i="6" s="1"/>
  <c r="I87" i="6"/>
  <c r="K87" i="6" s="1"/>
  <c r="I80" i="6"/>
  <c r="K80" i="6" s="1"/>
  <c r="I75" i="6"/>
  <c r="K75" i="6" s="1"/>
  <c r="F37" i="6"/>
  <c r="I37" i="6" s="1"/>
  <c r="F39" i="6"/>
  <c r="I39" i="6" s="1"/>
  <c r="F39" i="3"/>
  <c r="F37" i="3"/>
  <c r="G39" i="6"/>
  <c r="G37" i="6"/>
  <c r="N4" i="4"/>
  <c r="N3" i="4"/>
  <c r="N2" i="4"/>
  <c r="L4" i="4"/>
  <c r="L3" i="4"/>
  <c r="L2" i="4"/>
  <c r="N15" i="4"/>
  <c r="L15" i="4"/>
  <c r="N12" i="4"/>
  <c r="L12" i="4"/>
  <c r="N11" i="4"/>
  <c r="L11" i="4"/>
  <c r="J4" i="4"/>
  <c r="J3" i="4"/>
  <c r="J2" i="4"/>
  <c r="H4" i="4"/>
  <c r="H3" i="4"/>
  <c r="H2" i="4"/>
  <c r="F4" i="4"/>
  <c r="F3" i="4"/>
  <c r="F2" i="4"/>
  <c r="D4" i="4"/>
  <c r="D3" i="4"/>
  <c r="D2" i="4"/>
  <c r="B4" i="4"/>
  <c r="I97" i="7" l="1"/>
  <c r="I98" i="7" s="1"/>
  <c r="I97" i="6"/>
  <c r="I98" i="6" s="1"/>
  <c r="I39" i="3" l="1"/>
  <c r="I37" i="3"/>
  <c r="G39" i="3" l="1"/>
  <c r="G37" i="3"/>
  <c r="B3" i="4"/>
  <c r="B2" i="4"/>
  <c r="I75" i="3" l="1"/>
  <c r="K75" i="3" s="1"/>
  <c r="I87" i="3"/>
  <c r="K87" i="3" s="1"/>
  <c r="I92" i="3"/>
  <c r="K92" i="3" s="1"/>
  <c r="I80" i="3"/>
  <c r="K80" i="3" s="1"/>
  <c r="I97" i="3" l="1"/>
  <c r="I98" i="3" s="1"/>
</calcChain>
</file>

<file path=xl/sharedStrings.xml><?xml version="1.0" encoding="utf-8"?>
<sst xmlns="http://schemas.openxmlformats.org/spreadsheetml/2006/main" count="331" uniqueCount="86">
  <si>
    <t>Web-site</t>
  </si>
  <si>
    <t>e-mail</t>
  </si>
  <si>
    <t>КПП</t>
  </si>
  <si>
    <t>=</t>
  </si>
  <si>
    <t>Категория</t>
  </si>
  <si>
    <t>х</t>
  </si>
  <si>
    <t>Один делегат</t>
  </si>
  <si>
    <t>2-3 делегата</t>
  </si>
  <si>
    <t>Более 3-х делегатов</t>
  </si>
  <si>
    <t>ID в ЭДО</t>
  </si>
  <si>
    <t>ЗАЯВКА НА УЧАСТИЕ / APPLICATION FOR PARTICIPATION</t>
  </si>
  <si>
    <t>Название компании /         Company name</t>
  </si>
  <si>
    <t>Почтовый адрес / Adress</t>
  </si>
  <si>
    <t>Страна/город  /  Country/Sity</t>
  </si>
  <si>
    <t>Должность / Position</t>
  </si>
  <si>
    <t>ПЛАТЕЛЬЩИК / PAYER</t>
  </si>
  <si>
    <t>ИНН / Bank information</t>
  </si>
  <si>
    <t>ПРОФИЛЬ УЧАСТНИКА / PARTICIPANT PROFILE</t>
  </si>
  <si>
    <t>Количество делегатов | Number of delegates</t>
  </si>
  <si>
    <t>Тип участия | Type of participation</t>
  </si>
  <si>
    <t>Один день | One Day</t>
  </si>
  <si>
    <t>кол-во чел. | number of persons</t>
  </si>
  <si>
    <t>Два дня | Two Days</t>
  </si>
  <si>
    <t>Делегаты Участника | Participant Delegates</t>
  </si>
  <si>
    <t>ФИО делегата 1 | 
Delegate 1, full name</t>
  </si>
  <si>
    <t>Должность | Position</t>
  </si>
  <si>
    <t>Мобильный телефон |            Phone number</t>
  </si>
  <si>
    <t>Мобильный телефон |                Phone number</t>
  </si>
  <si>
    <t>ФИО делегата 3 | 
Delegate 3, full name</t>
  </si>
  <si>
    <t>ФИО делегата 2 |                Delegate 2, full name</t>
  </si>
  <si>
    <t>ФИО делегата 4 |              Delegate 4, full name</t>
  </si>
  <si>
    <t>ФИО делегата 5 | 
Delegate 5, full name</t>
  </si>
  <si>
    <t>Одномест. размещение (завтрак вкл.) | Single accommodation (breakfast incl.)</t>
  </si>
  <si>
    <t>Даты проживания | Dates of stay at the hotel</t>
  </si>
  <si>
    <t>Кол-во номеров |                Number of rooms</t>
  </si>
  <si>
    <t>Кол-во дней | Number of nights</t>
  </si>
  <si>
    <t>Двухмест. размещение  (завтрак вкл.) | Double accommodation (breakfast incl.)</t>
  </si>
  <si>
    <t>Кол-во номеров  |                       Number of rooms</t>
  </si>
  <si>
    <t>ИТОГО Услуг по ЗАЯВКЕ на общую сумму | TOTAL Services on REQUEST for the total amount:</t>
  </si>
  <si>
    <t>Порядок оплаты |        Payment terms</t>
  </si>
  <si>
    <t>40% - в течение 7-ми календарных дней с даты выставления счета |  within 7 calendar days from the invoice date</t>
  </si>
  <si>
    <t>Предоставление закрывающих документов | Provision of closing documents</t>
  </si>
  <si>
    <t>Ф.И.О. | Full name:</t>
  </si>
  <si>
    <t>Дата | Data:</t>
  </si>
  <si>
    <t>Должность | Position:</t>
  </si>
  <si>
    <t>Подпись и печать | Signature and stamp:</t>
  </si>
  <si>
    <t>Почтовый адрес для корреспонденции | Post adress</t>
  </si>
  <si>
    <t>Всего к оплате | Total to be paid:</t>
  </si>
  <si>
    <t>Краткая информация о компании (не более 450 знаков с пробелами) / Information about the company (not more than 450 characters with spaces)</t>
  </si>
  <si>
    <t>RIXOS 5*, Junior Suite (1 bed), 48 sq.m.</t>
  </si>
  <si>
    <t>RIXOS 5*, Deluxe Suite, 80 sq.m.</t>
  </si>
  <si>
    <t>KAZZHOL PARK 4*, Standart room, 25 sq.m.</t>
  </si>
  <si>
    <t>KAZZHOL PARK 4*, Business suit, 65 sq.m.</t>
  </si>
  <si>
    <t>ПРОЖИВАНИЕ ДЕЛЕГАТОВ</t>
  </si>
  <si>
    <t>ACCOMMODATION OF DELEGATES</t>
  </si>
  <si>
    <r>
      <t xml:space="preserve">МЕЖДУНАРОДНЫЙ ТРАНСПОРТНЫЙ ФОРУМ  INTERNATIONAL TRANSPORT FORUM              </t>
    </r>
    <r>
      <rPr>
        <b/>
        <sz val="20"/>
        <color theme="1"/>
        <rFont val="HebarExtraLight"/>
        <charset val="204"/>
      </rPr>
      <t>"ESE ASIA-2025"</t>
    </r>
    <r>
      <rPr>
        <b/>
        <sz val="16"/>
        <color theme="1"/>
        <rFont val="HebarExtraLight"/>
        <family val="2"/>
      </rPr>
      <t xml:space="preserve">
</t>
    </r>
  </si>
  <si>
    <t>21-23 апреля 2025,   Алматы, Казахстан
Отель «RIXOS Almaty»   |       21-23 of April 2025,              Almaty, Kazakhstan
Hotel «RIXOS ALMATY»
www.eseforum.ru</t>
  </si>
  <si>
    <t>УЧАСТНИК / PARTICIPANT "ESE ASIA-2025"</t>
  </si>
  <si>
    <t>Юридическое название /                                     Legal name</t>
  </si>
  <si>
    <r>
      <rPr>
        <u/>
        <sz val="10"/>
        <color theme="1"/>
        <rFont val="Times New Roman"/>
        <family val="1"/>
        <charset val="204"/>
      </rPr>
      <t>Включает</t>
    </r>
    <r>
      <rPr>
        <sz val="10"/>
        <color theme="1"/>
        <rFont val="Times New Roman"/>
        <family val="1"/>
        <charset val="204"/>
      </rPr>
      <t xml:space="preserve">: участие во всех мероприятиях форума 21-22 апреля, включая деловую программу  ESE ASIA-2025, питание (кофе-брейки, обед, ужин), размещение логотипа и информации об Участнике на сайте организатора, в общем инф. каталоге, комплект материалов и презентаций спикеров, фото- и видеоотчет |                                                                                                         </t>
    </r>
    <r>
      <rPr>
        <u/>
        <sz val="10"/>
        <color theme="1"/>
        <rFont val="Times New Roman"/>
        <family val="1"/>
        <charset val="204"/>
      </rPr>
      <t>Includes</t>
    </r>
    <r>
      <rPr>
        <sz val="10"/>
        <color theme="1"/>
        <rFont val="Times New Roman"/>
        <family val="1"/>
        <charset val="204"/>
      </rPr>
      <t>: participation in all events of the forum durinf 21-22 of April , including the business program of the "ESE ASIA-2025" and meals (coffee breaks, lunch, dinner), placement of the logo and information about the Participant on the Forum's website, a set of materials and presentations of speakers, photo and video reports</t>
    </r>
  </si>
  <si>
    <r>
      <rPr>
        <u/>
        <sz val="10"/>
        <color theme="1"/>
        <rFont val="Times New Roman"/>
        <family val="1"/>
        <charset val="204"/>
      </rPr>
      <t>Включает</t>
    </r>
    <r>
      <rPr>
        <sz val="10"/>
        <color theme="1"/>
        <rFont val="Times New Roman"/>
        <family val="1"/>
        <charset val="204"/>
      </rPr>
      <t xml:space="preserve">:участие во всех мероприятиях Форума (21-23.04), включая деловую программу ESE ASIA-2025, питание (кофе-брейки, обеды, ужин), размещение логотипа и информации об Участнике на сайте организатора, в общем инф. каталоге, комплект материалов и презентаций спикеров, фото- и видеоотчет | </t>
    </r>
    <r>
      <rPr>
        <u/>
        <sz val="10"/>
        <color theme="1"/>
        <rFont val="Times New Roman"/>
        <family val="1"/>
        <charset val="204"/>
      </rPr>
      <t>Includes</t>
    </r>
    <r>
      <rPr>
        <sz val="10"/>
        <color theme="1"/>
        <rFont val="Times New Roman"/>
        <family val="1"/>
        <charset val="204"/>
      </rPr>
      <t>: participation in all events of the Forum (21-23.04), including the business program of the "ESE ASIA-2024" and meals (coffee breaks, lunch, dinner), placement of the logo and information about the Participant on the Forum's website, a set of materials and presentations of speakers; photo and video reports</t>
    </r>
  </si>
  <si>
    <t>Рабочий телефон /                  Phone number</t>
  </si>
  <si>
    <t>Контактное лицо /                  Contact person</t>
  </si>
  <si>
    <t>Контактный телефон /              Mobile phone</t>
  </si>
  <si>
    <t>Юридический адрес /         Legal adress</t>
  </si>
  <si>
    <t>Выберете категорию номера |                                  Choose a room category:</t>
  </si>
  <si>
    <t>21-24 апреля</t>
  </si>
  <si>
    <t>По умолчанию 3-е суток с 21-го по 24-е апреля | As usually, 3 days, from the 21th to the 24th of April</t>
  </si>
  <si>
    <t>Выберете категорию номера |                              Choose a room category:</t>
  </si>
  <si>
    <t>60% - не позднее 31 января 2025 года |  no later than January 31, 2025</t>
  </si>
  <si>
    <t>С 1 февраля 2025 г. оплата осуществляется единовременно в полном размере | From February 1, 2025, payment is made at a time in full (100%)</t>
  </si>
  <si>
    <t>Настоящим Участник подтверждает своё участие в ESE ASIA-2025. Заполнение Участником и получение Организатором данной заявки означает полное согласие Участника с Договором на участие в форуме (публичная оферта), размещенным на сайте www.eseforum.ru и обязательство произвести полную оплату заказанных услуг на основании выставленного Организатором счета в соответствии с вышеуказанным Порядком оплаты. В случае нарушения участником Порядка оплаты Организатор оставляет за собой право изменить в одностороннем порядке условия данной заявки.   |   The Participant hereby confirms his participation in the "ESE ASIA-2025" forum. Filling in by the Participant and receiving by the Organizer of this application means the full consent of the Participant to the Contract for participation in the forum (public offer) posted on the website www.slet.su and the obligation to make full payment for the ordered services on the basis of the invoice issued by the Organizer in accordance with the above Payment Procedure. In case of violation of the Payment Procedure by the participant, the Organizer reserves the right to unilaterally change the terms of this application.</t>
  </si>
  <si>
    <t>RIXOS 5*, Deluxe King Room (1 bed), 32 sq.m.</t>
  </si>
  <si>
    <t>RIXOS 5*, Superior King Room (1 bed), 35 sq.m.</t>
  </si>
  <si>
    <t>Одномест, RUB</t>
  </si>
  <si>
    <t>Стоимость 2-х мест, RUB</t>
  </si>
  <si>
    <t>Одномест, ТН</t>
  </si>
  <si>
    <t>Стоимость 2-х мест, ТН</t>
  </si>
  <si>
    <t>Одномест, USD</t>
  </si>
  <si>
    <t>Стоимость 2-х мест, USD</t>
  </si>
  <si>
    <t>Два дня, RUB</t>
  </si>
  <si>
    <t>Один день, RUB</t>
  </si>
  <si>
    <t>Два дня, KAZ</t>
  </si>
  <si>
    <t>Один день, KAZ</t>
  </si>
  <si>
    <t>Два дня, USD</t>
  </si>
  <si>
    <t>Один день, USD</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</si>
</sst>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2" formatCode="_-* #,##0\ &quot;₽&quot;_-;\-* #,##0\ &quot;₽&quot;_-;_-* &quot;-&quot;\ &quot;₽&quot;_-;_-@_-"/>
    <numFmt numFmtId="164" formatCode="#,##0\ &quot;₽&quot;"/>
    <numFmt numFmtId="165" formatCode="#,##0\ [$₸-43F]"/>
    <numFmt numFmtId="166" formatCode="_-[$$-1009]* #,##0.00_-;\-[$$-1009]* #,##0.00_-;_-[$$-1009]* &quot;-&quot;??_-;_-@_-"/>
    <numFmt numFmtId="167" formatCode="[$$-1009]#,##0"/>
  </numFmts>
  <fonts count="23">
    <font>
      <sz val="11"/>
      <color theme="1"/>
      <name val="Calibri"/>
      <family val="2"/>
      <scheme val="minor"/>
    </font>
    <font>
      <b/>
      <sz val="10"/>
      <color rgb="FF0070C0"/>
      <name val="Times New Roman"/>
      <family val="1"/>
      <charset val="204"/>
    </font>
    <font>
      <b/>
      <sz val="10"/>
      <color theme="1"/>
      <name val="Times New Roman"/>
      <family val="1"/>
      <charset val="204"/>
    </font>
    <font>
      <sz val="3"/>
      <color theme="1"/>
      <name val="Times New Roman"/>
      <family val="1"/>
      <charset val="204"/>
    </font>
    <font>
      <sz val="10"/>
      <color theme="1"/>
      <name val="Times New Roman"/>
      <family val="1"/>
      <charset val="204"/>
    </font>
    <font>
      <sz val="3"/>
      <color theme="1"/>
      <name val="Calibri"/>
      <family val="2"/>
      <charset val="204"/>
      <scheme val="minor"/>
    </font>
    <font>
      <sz val="10"/>
      <color theme="1"/>
      <name val="Calibri"/>
      <family val="2"/>
      <charset val="204"/>
      <scheme val="minor"/>
    </font>
    <font>
      <sz val="9"/>
      <color theme="1"/>
      <name val="Times New Roman"/>
      <family val="1"/>
      <charset val="204"/>
    </font>
    <font>
      <sz val="9"/>
      <color theme="1"/>
      <name val="Segoe UI Symbol"/>
      <family val="2"/>
    </font>
    <font>
      <sz val="11"/>
      <color theme="1"/>
      <name val="Times New Roman"/>
      <family val="1"/>
      <charset val="204"/>
    </font>
    <font>
      <b/>
      <sz val="4"/>
      <color theme="1"/>
      <name val="Times New Roman"/>
      <family val="1"/>
      <charset val="204"/>
    </font>
    <font>
      <b/>
      <sz val="10"/>
      <name val="Times New Roman"/>
      <family val="1"/>
      <charset val="204"/>
    </font>
    <font>
      <u/>
      <sz val="10"/>
      <color theme="1"/>
      <name val="Times New Roman"/>
      <family val="1"/>
      <charset val="204"/>
    </font>
    <font>
      <i/>
      <sz val="10"/>
      <color theme="1"/>
      <name val="Times New Roman"/>
      <family val="1"/>
      <charset val="204"/>
    </font>
    <font>
      <sz val="10"/>
      <color theme="1"/>
      <name val="Calibri"/>
      <family val="2"/>
      <scheme val="minor"/>
    </font>
    <font>
      <sz val="10"/>
      <name val="Times New Roman"/>
      <family val="1"/>
      <charset val="204"/>
    </font>
    <font>
      <b/>
      <sz val="16"/>
      <color theme="1"/>
      <name val="HebarExtraLight"/>
      <family val="2"/>
    </font>
    <font>
      <sz val="8"/>
      <color rgb="FF000000"/>
      <name val="Segoe UI"/>
      <family val="2"/>
      <charset val="204"/>
    </font>
    <font>
      <sz val="11"/>
      <color rgb="FF006100"/>
      <name val="Calibri"/>
      <family val="2"/>
      <charset val="204"/>
      <scheme val="minor"/>
    </font>
    <font>
      <b/>
      <sz val="20"/>
      <color theme="1"/>
      <name val="HebarExtraLight"/>
      <charset val="204"/>
    </font>
    <font>
      <sz val="11"/>
      <color theme="1"/>
      <name val="HebarExtraLight"/>
      <charset val="204"/>
    </font>
    <font>
      <i/>
      <u/>
      <sz val="10"/>
      <color theme="1"/>
      <name val="Times New Roman"/>
      <family val="1"/>
      <charset val="204"/>
    </font>
    <font>
      <sz val="11"/>
      <color rgb="FFFF0000"/>
      <name val="Calibri"/>
      <family val="2"/>
      <scheme val="minor"/>
    </font>
  </fonts>
  <fills count="7">
    <fill>
      <patternFill patternType="none"/>
    </fill>
    <fill>
      <patternFill patternType="gray125"/>
    </fill>
    <fill>
      <patternFill patternType="solid">
        <fgColor rgb="FFFFFFFF"/>
        <bgColor indexed="64"/>
      </patternFill>
    </fill>
    <fill>
      <patternFill patternType="solid">
        <fgColor theme="4" tint="0.79998168889431442"/>
        <bgColor indexed="64"/>
      </patternFill>
    </fill>
    <fill>
      <patternFill patternType="solid">
        <fgColor rgb="FF92D050"/>
        <bgColor indexed="64"/>
      </patternFill>
    </fill>
    <fill>
      <patternFill patternType="solid">
        <fgColor rgb="FFC6EFCE"/>
      </patternFill>
    </fill>
    <fill>
      <patternFill patternType="solid">
        <fgColor rgb="FFFFFF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8" fillId="5" borderId="0" applyNumberFormat="0" applyBorder="0" applyAlignment="0" applyProtection="0"/>
  </cellStyleXfs>
  <cellXfs count="132">
    <xf numFmtId="0" fontId="0" fillId="0" borderId="0" xfId="0"/>
    <xf numFmtId="0" fontId="0" fillId="0" borderId="0" xfId="0" applyFill="1"/>
    <xf numFmtId="0" fontId="16" fillId="0" borderId="0" xfId="0" applyFont="1" applyAlignment="1" applyProtection="1">
      <alignment horizontal="center" vertical="center" wrapText="1"/>
      <protection hidden="1"/>
    </xf>
    <xf numFmtId="0" fontId="1" fillId="0" borderId="0" xfId="0" applyFont="1" applyAlignment="1" applyProtection="1">
      <alignment horizontal="right" vertical="center" wrapText="1"/>
      <protection hidden="1"/>
    </xf>
    <xf numFmtId="0" fontId="4" fillId="0" borderId="0" xfId="0" applyFont="1" applyAlignment="1" applyProtection="1">
      <alignment horizontal="right" vertical="center" wrapText="1"/>
      <protection hidden="1"/>
    </xf>
    <xf numFmtId="0" fontId="3" fillId="0" borderId="0" xfId="0" applyFont="1" applyAlignment="1" applyProtection="1">
      <alignment horizontal="right" vertical="center" wrapText="1"/>
      <protection hidden="1"/>
    </xf>
    <xf numFmtId="0" fontId="4" fillId="2" borderId="0" xfId="0" applyFont="1" applyFill="1" applyAlignment="1" applyProtection="1">
      <alignment horizontal="right" vertical="center" wrapText="1"/>
      <protection hidden="1"/>
    </xf>
    <xf numFmtId="0" fontId="3" fillId="2" borderId="0" xfId="0" applyFont="1" applyFill="1" applyAlignment="1" applyProtection="1">
      <alignment horizontal="right" vertical="center" wrapText="1"/>
      <protection hidden="1"/>
    </xf>
    <xf numFmtId="0" fontId="6" fillId="0" borderId="0" xfId="0" applyFont="1" applyAlignment="1" applyProtection="1">
      <alignment horizontal="right" vertical="center" wrapText="1"/>
      <protection hidden="1"/>
    </xf>
    <xf numFmtId="0" fontId="4" fillId="0" borderId="0" xfId="0" applyFont="1" applyAlignment="1" applyProtection="1">
      <alignment vertical="center" wrapText="1"/>
      <protection hidden="1"/>
    </xf>
    <xf numFmtId="0" fontId="4" fillId="0" borderId="0" xfId="0" applyFont="1" applyProtection="1">
      <protection hidden="1"/>
    </xf>
    <xf numFmtId="0" fontId="2" fillId="0" borderId="0" xfId="0" applyFont="1" applyProtection="1">
      <protection hidden="1"/>
    </xf>
    <xf numFmtId="0" fontId="2" fillId="0" borderId="0" xfId="0" applyFont="1" applyAlignment="1" applyProtection="1">
      <alignment horizontal="center"/>
      <protection hidden="1"/>
    </xf>
    <xf numFmtId="0" fontId="4" fillId="0" borderId="0" xfId="0" applyFont="1" applyAlignment="1" applyProtection="1">
      <alignment horizontal="center"/>
      <protection hidden="1"/>
    </xf>
    <xf numFmtId="0" fontId="2" fillId="0" borderId="0" xfId="0" applyFont="1" applyAlignment="1" applyProtection="1">
      <alignment horizontal="right" vertical="center" wrapText="1"/>
      <protection hidden="1"/>
    </xf>
    <xf numFmtId="0" fontId="1" fillId="0" borderId="0" xfId="0" applyFont="1" applyAlignment="1" applyProtection="1">
      <alignment horizontal="right" vertical="top" wrapText="1"/>
      <protection hidden="1"/>
    </xf>
    <xf numFmtId="0" fontId="4" fillId="0" borderId="0" xfId="0" applyFont="1" applyAlignment="1" applyProtection="1">
      <alignment horizontal="right" vertical="center" wrapText="1"/>
      <protection hidden="1"/>
    </xf>
    <xf numFmtId="0" fontId="15" fillId="0" borderId="0" xfId="0" applyFont="1" applyAlignment="1" applyProtection="1">
      <alignment horizontal="left"/>
      <protection hidden="1"/>
    </xf>
    <xf numFmtId="0" fontId="11" fillId="0" borderId="0" xfId="0" applyFont="1" applyAlignment="1" applyProtection="1">
      <alignment horizontal="right"/>
      <protection hidden="1"/>
    </xf>
    <xf numFmtId="0" fontId="2" fillId="0" borderId="0" xfId="0" applyFont="1" applyFill="1" applyAlignment="1" applyProtection="1">
      <alignment horizontal="center"/>
      <protection hidden="1"/>
    </xf>
    <xf numFmtId="0" fontId="0" fillId="0" borderId="0" xfId="0" applyProtection="1">
      <protection hidden="1"/>
    </xf>
    <xf numFmtId="0" fontId="3" fillId="0" borderId="0" xfId="0" applyFont="1" applyAlignment="1" applyProtection="1">
      <alignment horizontal="right" vertical="center" wrapText="1"/>
      <protection locked="0" hidden="1"/>
    </xf>
    <xf numFmtId="0" fontId="4" fillId="0" borderId="0" xfId="0" applyFont="1" applyAlignment="1" applyProtection="1">
      <alignment horizontal="right" vertical="center" wrapText="1"/>
      <protection locked="0" hidden="1"/>
    </xf>
    <xf numFmtId="0" fontId="4" fillId="3" borderId="0" xfId="0" applyFont="1" applyFill="1" applyAlignment="1" applyProtection="1">
      <alignment horizontal="center" vertical="center" wrapText="1"/>
      <protection locked="0" hidden="1"/>
    </xf>
    <xf numFmtId="0" fontId="5" fillId="0" borderId="0" xfId="0" applyFont="1" applyAlignment="1" applyProtection="1">
      <alignment horizontal="right" vertical="center" wrapText="1"/>
      <protection locked="0" hidden="1"/>
    </xf>
    <xf numFmtId="0" fontId="0" fillId="0" borderId="0" xfId="0" applyProtection="1">
      <protection locked="0" hidden="1"/>
    </xf>
    <xf numFmtId="0" fontId="4" fillId="0" borderId="0" xfId="0" applyFont="1" applyProtection="1">
      <protection locked="0" hidden="1"/>
    </xf>
    <xf numFmtId="0" fontId="4" fillId="3" borderId="0" xfId="0" applyFont="1" applyFill="1" applyProtection="1">
      <protection locked="0" hidden="1"/>
    </xf>
    <xf numFmtId="0" fontId="4" fillId="0" borderId="0" xfId="0" applyFont="1" applyAlignment="1" applyProtection="1">
      <alignment horizontal="left" wrapText="1"/>
      <protection locked="0" hidden="1"/>
    </xf>
    <xf numFmtId="0" fontId="4" fillId="0" borderId="0" xfId="0" applyFont="1" applyAlignment="1" applyProtection="1">
      <alignment horizontal="right" vertical="center" wrapText="1"/>
      <protection locked="0" hidden="1"/>
    </xf>
    <xf numFmtId="0" fontId="1" fillId="0" borderId="0" xfId="0" applyFont="1" applyFill="1" applyAlignment="1" applyProtection="1">
      <alignment horizontal="right" wrapText="1"/>
      <protection locked="0" hidden="1"/>
    </xf>
    <xf numFmtId="0" fontId="4" fillId="0" borderId="0" xfId="0" applyFont="1" applyFill="1" applyAlignment="1" applyProtection="1">
      <alignment wrapText="1"/>
      <protection locked="0" hidden="1"/>
    </xf>
    <xf numFmtId="0" fontId="4" fillId="0" borderId="0" xfId="0" applyFont="1" applyFill="1" applyProtection="1">
      <protection locked="0" hidden="1"/>
    </xf>
    <xf numFmtId="0" fontId="4" fillId="0" borderId="0" xfId="0" applyFont="1" applyFill="1" applyAlignment="1" applyProtection="1">
      <alignment horizontal="center"/>
      <protection locked="0" hidden="1"/>
    </xf>
    <xf numFmtId="0" fontId="4" fillId="0" borderId="0" xfId="0" applyFont="1" applyFill="1" applyAlignment="1" applyProtection="1">
      <alignment horizontal="left"/>
      <protection locked="0" hidden="1"/>
    </xf>
    <xf numFmtId="0" fontId="4" fillId="3" borderId="0" xfId="0" applyFont="1" applyFill="1" applyAlignment="1" applyProtection="1">
      <alignment vertical="center" wrapText="1"/>
      <protection locked="0" hidden="1"/>
    </xf>
    <xf numFmtId="0" fontId="3" fillId="0" borderId="0" xfId="0" applyFont="1" applyAlignment="1" applyProtection="1">
      <alignment vertical="center" wrapText="1"/>
      <protection locked="0" hidden="1"/>
    </xf>
    <xf numFmtId="0" fontId="9" fillId="0" borderId="0" xfId="0" applyFont="1" applyAlignment="1" applyProtection="1">
      <alignment vertical="center" wrapText="1"/>
      <protection locked="0" hidden="1"/>
    </xf>
    <xf numFmtId="42" fontId="0" fillId="0" borderId="0" xfId="0" applyNumberFormat="1"/>
    <xf numFmtId="0" fontId="1" fillId="0" borderId="0" xfId="0" applyFont="1" applyAlignment="1" applyProtection="1">
      <alignment horizontal="right" wrapText="1"/>
      <protection hidden="1"/>
    </xf>
    <xf numFmtId="49" fontId="2" fillId="0" borderId="0" xfId="0" applyNumberFormat="1" applyFont="1" applyFill="1" applyProtection="1">
      <protection hidden="1"/>
    </xf>
    <xf numFmtId="49" fontId="2" fillId="0" borderId="0" xfId="0" applyNumberFormat="1" applyFont="1" applyFill="1" applyProtection="1">
      <protection locked="0" hidden="1"/>
    </xf>
    <xf numFmtId="164" fontId="2" fillId="0" borderId="0" xfId="0" applyNumberFormat="1" applyFont="1" applyProtection="1">
      <protection hidden="1"/>
    </xf>
    <xf numFmtId="164" fontId="2" fillId="4" borderId="0" xfId="0" applyNumberFormat="1" applyFont="1" applyFill="1" applyProtection="1">
      <protection hidden="1"/>
    </xf>
    <xf numFmtId="0" fontId="1" fillId="0" borderId="0" xfId="0" applyFont="1" applyAlignment="1" applyProtection="1">
      <alignment horizontal="right" vertical="top" wrapText="1"/>
      <protection hidden="1"/>
    </xf>
    <xf numFmtId="0" fontId="0" fillId="0" borderId="1" xfId="0" applyBorder="1"/>
    <xf numFmtId="0" fontId="4" fillId="0" borderId="0" xfId="0" applyFont="1" applyAlignment="1" applyProtection="1">
      <alignment horizontal="right" vertical="center" wrapText="1"/>
      <protection locked="0" hidden="1"/>
    </xf>
    <xf numFmtId="0" fontId="4" fillId="0" borderId="0" xfId="0" applyFont="1" applyAlignment="1" applyProtection="1">
      <alignment horizontal="right" vertical="center" wrapText="1"/>
      <protection hidden="1"/>
    </xf>
    <xf numFmtId="0" fontId="2" fillId="0" borderId="0" xfId="0" applyFont="1" applyAlignment="1" applyProtection="1">
      <alignment horizontal="right" vertical="center" wrapText="1"/>
      <protection hidden="1"/>
    </xf>
    <xf numFmtId="0" fontId="20" fillId="0" borderId="0" xfId="0" applyFont="1" applyAlignment="1" applyProtection="1">
      <alignment vertical="center" wrapText="1"/>
      <protection hidden="1"/>
    </xf>
    <xf numFmtId="0" fontId="2" fillId="0" borderId="0" xfId="0" applyFont="1" applyAlignment="1" applyProtection="1">
      <alignment horizontal="left" wrapText="1"/>
      <protection hidden="1"/>
    </xf>
    <xf numFmtId="0" fontId="2" fillId="0" borderId="0" xfId="0" applyFont="1" applyAlignment="1" applyProtection="1">
      <alignment vertical="top" wrapText="1"/>
      <protection hidden="1"/>
    </xf>
    <xf numFmtId="0" fontId="4" fillId="0" borderId="0" xfId="0" applyFont="1" applyAlignment="1" applyProtection="1">
      <protection hidden="1"/>
    </xf>
    <xf numFmtId="0" fontId="21" fillId="0" borderId="0" xfId="0" applyFont="1" applyProtection="1">
      <protection locked="0" hidden="1"/>
    </xf>
    <xf numFmtId="0" fontId="4" fillId="0" borderId="0" xfId="0" applyFont="1" applyAlignment="1" applyProtection="1">
      <alignment horizontal="right" wrapText="1"/>
      <protection hidden="1"/>
    </xf>
    <xf numFmtId="0" fontId="4" fillId="0" borderId="0" xfId="0" applyFont="1" applyAlignment="1" applyProtection="1">
      <alignment horizontal="right" vertical="top" wrapText="1"/>
      <protection hidden="1"/>
    </xf>
    <xf numFmtId="0" fontId="4" fillId="0" borderId="0" xfId="0" applyFont="1" applyAlignment="1" applyProtection="1">
      <alignment horizontal="right" wrapText="1"/>
      <protection hidden="1"/>
    </xf>
    <xf numFmtId="0" fontId="1" fillId="0" borderId="0" xfId="0" applyFont="1" applyAlignment="1" applyProtection="1">
      <alignment horizontal="right" vertical="center" wrapText="1"/>
      <protection hidden="1"/>
    </xf>
    <xf numFmtId="0" fontId="2" fillId="0" borderId="0" xfId="0" applyFont="1" applyAlignment="1" applyProtection="1">
      <alignment horizontal="right" vertical="center" wrapText="1"/>
      <protection hidden="1"/>
    </xf>
    <xf numFmtId="0" fontId="3" fillId="0" borderId="0" xfId="0" applyFont="1" applyAlignment="1" applyProtection="1">
      <alignment vertical="center" wrapText="1"/>
      <protection locked="0" hidden="1"/>
    </xf>
    <xf numFmtId="0" fontId="4" fillId="3" borderId="0" xfId="0" applyFont="1" applyFill="1" applyAlignment="1" applyProtection="1">
      <alignment vertical="center" wrapText="1"/>
      <protection locked="0" hidden="1"/>
    </xf>
    <xf numFmtId="0" fontId="3" fillId="0" borderId="0" xfId="0" applyFont="1" applyAlignment="1" applyProtection="1">
      <alignment horizontal="right" vertical="center" wrapText="1"/>
      <protection locked="0" hidden="1"/>
    </xf>
    <xf numFmtId="0" fontId="5" fillId="0" borderId="0" xfId="0" applyFont="1" applyAlignment="1" applyProtection="1">
      <alignment horizontal="right" vertical="center" wrapText="1"/>
      <protection locked="0" hidden="1"/>
    </xf>
    <xf numFmtId="0" fontId="6" fillId="0" borderId="0" xfId="0" applyFont="1" applyAlignment="1" applyProtection="1">
      <alignment horizontal="right" vertical="center" wrapText="1"/>
      <protection hidden="1"/>
    </xf>
    <xf numFmtId="0" fontId="4" fillId="3" borderId="0" xfId="0" applyFont="1" applyFill="1" applyAlignment="1" applyProtection="1">
      <alignment horizontal="center" vertical="center" wrapText="1"/>
      <protection locked="0" hidden="1"/>
    </xf>
    <xf numFmtId="0" fontId="4" fillId="0" borderId="0" xfId="0" applyFont="1" applyAlignment="1" applyProtection="1">
      <alignment horizontal="right" vertical="center" wrapText="1"/>
      <protection locked="0" hidden="1"/>
    </xf>
    <xf numFmtId="0" fontId="2" fillId="0" borderId="0" xfId="0" applyFont="1" applyAlignment="1" applyProtection="1">
      <alignment horizontal="center"/>
      <protection hidden="1"/>
    </xf>
    <xf numFmtId="0" fontId="4" fillId="0" borderId="0" xfId="0" applyFont="1" applyAlignment="1" applyProtection="1">
      <alignment horizontal="center"/>
      <protection hidden="1"/>
    </xf>
    <xf numFmtId="0" fontId="4" fillId="0" borderId="0" xfId="0" applyFont="1" applyAlignment="1" applyProtection="1">
      <alignment horizontal="right" vertical="center" wrapText="1"/>
      <protection hidden="1"/>
    </xf>
    <xf numFmtId="0" fontId="9" fillId="0" borderId="0" xfId="0" applyFont="1" applyAlignment="1" applyProtection="1">
      <alignment vertical="center" wrapText="1"/>
      <protection locked="0" hidden="1"/>
    </xf>
    <xf numFmtId="0" fontId="11" fillId="0" borderId="0" xfId="0" applyFont="1" applyAlignment="1" applyProtection="1">
      <alignment horizontal="right"/>
      <protection hidden="1"/>
    </xf>
    <xf numFmtId="0" fontId="1" fillId="0" borderId="0" xfId="0" applyFont="1" applyAlignment="1" applyProtection="1">
      <alignment horizontal="right" vertical="top" wrapText="1"/>
      <protection hidden="1"/>
    </xf>
    <xf numFmtId="0" fontId="4" fillId="0" borderId="0" xfId="0" applyFont="1" applyAlignment="1" applyProtection="1">
      <alignment vertical="center" wrapText="1"/>
      <protection locked="0" hidden="1"/>
    </xf>
    <xf numFmtId="0" fontId="4" fillId="3" borderId="0" xfId="0" applyFont="1" applyFill="1" applyAlignment="1" applyProtection="1">
      <alignment vertical="center" wrapText="1"/>
      <protection locked="0" hidden="1"/>
    </xf>
    <xf numFmtId="0" fontId="4" fillId="0" borderId="0" xfId="0" applyFont="1" applyAlignment="1" applyProtection="1">
      <alignment horizontal="right" vertical="center" wrapText="1"/>
      <protection locked="0" hidden="1"/>
    </xf>
    <xf numFmtId="0" fontId="4" fillId="0" borderId="0" xfId="0" applyFont="1" applyAlignment="1" applyProtection="1">
      <alignment horizontal="right" vertical="center" wrapText="1"/>
      <protection hidden="1"/>
    </xf>
    <xf numFmtId="0" fontId="4" fillId="3" borderId="0" xfId="0" applyFont="1" applyFill="1" applyAlignment="1" applyProtection="1">
      <alignment horizontal="center" vertical="center" wrapText="1"/>
      <protection locked="0" hidden="1"/>
    </xf>
    <xf numFmtId="0" fontId="16" fillId="0" borderId="0" xfId="0" applyFont="1" applyAlignment="1" applyProtection="1">
      <alignment horizontal="center" wrapText="1"/>
      <protection hidden="1"/>
    </xf>
    <xf numFmtId="0" fontId="0" fillId="0" borderId="0" xfId="0" applyAlignment="1" applyProtection="1">
      <alignment horizontal="center"/>
      <protection hidden="1"/>
    </xf>
    <xf numFmtId="0" fontId="11" fillId="0" borderId="0" xfId="0" applyFont="1" applyAlignment="1" applyProtection="1">
      <alignment horizontal="right"/>
      <protection hidden="1"/>
    </xf>
    <xf numFmtId="164" fontId="2" fillId="4" borderId="0" xfId="0" applyNumberFormat="1" applyFont="1" applyFill="1" applyAlignment="1" applyProtection="1">
      <alignment horizontal="center"/>
      <protection hidden="1"/>
    </xf>
    <xf numFmtId="0" fontId="4" fillId="0" borderId="0" xfId="0" applyFont="1" applyAlignment="1" applyProtection="1">
      <alignment horizontal="center"/>
      <protection locked="0" hidden="1"/>
    </xf>
    <xf numFmtId="0" fontId="13" fillId="3" borderId="0" xfId="0" applyFont="1" applyFill="1" applyAlignment="1" applyProtection="1">
      <alignment horizontal="left"/>
      <protection locked="0" hidden="1"/>
    </xf>
    <xf numFmtId="0" fontId="4" fillId="3" borderId="0" xfId="0" applyFont="1" applyFill="1" applyAlignment="1" applyProtection="1">
      <alignment horizontal="left"/>
      <protection locked="0" hidden="1"/>
    </xf>
    <xf numFmtId="0" fontId="13" fillId="3" borderId="0" xfId="0" applyFont="1" applyFill="1" applyAlignment="1" applyProtection="1">
      <alignment horizontal="left" vertical="center"/>
      <protection locked="0" hidden="1"/>
    </xf>
    <xf numFmtId="0" fontId="4" fillId="3" borderId="0" xfId="0" applyFont="1" applyFill="1" applyAlignment="1" applyProtection="1">
      <alignment horizontal="left" vertical="center"/>
      <protection locked="0" hidden="1"/>
    </xf>
    <xf numFmtId="0" fontId="4" fillId="3" borderId="0" xfId="0" applyFont="1" applyFill="1" applyAlignment="1" applyProtection="1">
      <alignment horizontal="center"/>
      <protection locked="0" hidden="1"/>
    </xf>
    <xf numFmtId="0" fontId="1" fillId="0" borderId="0" xfId="0" applyFont="1" applyAlignment="1" applyProtection="1">
      <alignment horizontal="right" vertical="top" wrapText="1"/>
      <protection hidden="1"/>
    </xf>
    <xf numFmtId="0" fontId="2" fillId="3" borderId="0" xfId="0" applyFont="1" applyFill="1" applyAlignment="1" applyProtection="1">
      <alignment horizontal="left"/>
      <protection locked="0" hidden="1"/>
    </xf>
    <xf numFmtId="0" fontId="4" fillId="0" borderId="0" xfId="0" applyFont="1" applyAlignment="1" applyProtection="1">
      <alignment horizontal="left" wrapText="1"/>
      <protection hidden="1"/>
    </xf>
    <xf numFmtId="0" fontId="9" fillId="0" borderId="0" xfId="0" applyFont="1" applyAlignment="1" applyProtection="1">
      <alignment vertical="center" wrapText="1"/>
      <protection locked="0" hidden="1"/>
    </xf>
    <xf numFmtId="0" fontId="8" fillId="0" borderId="0" xfId="0" applyFont="1" applyAlignment="1" applyProtection="1">
      <alignment horizontal="center" vertical="center" wrapText="1"/>
      <protection locked="0" hidden="1"/>
    </xf>
    <xf numFmtId="0" fontId="0" fillId="0" borderId="0" xfId="0" applyAlignment="1" applyProtection="1">
      <alignment horizontal="center"/>
      <protection locked="0" hidden="1"/>
    </xf>
    <xf numFmtId="0" fontId="14" fillId="0" borderId="0" xfId="0" applyFont="1" applyAlignment="1" applyProtection="1">
      <alignment horizontal="left" wrapText="1"/>
      <protection hidden="1"/>
    </xf>
    <xf numFmtId="0" fontId="3" fillId="0" borderId="0" xfId="0" applyFont="1" applyAlignment="1" applyProtection="1">
      <alignment horizontal="right" vertical="center" wrapText="1"/>
      <protection locked="0" hidden="1"/>
    </xf>
    <xf numFmtId="0" fontId="5" fillId="0" borderId="0" xfId="0" applyFont="1" applyAlignment="1" applyProtection="1">
      <alignment horizontal="right" vertical="center" wrapText="1"/>
      <protection locked="0" hidden="1"/>
    </xf>
    <xf numFmtId="164" fontId="2" fillId="4" borderId="0" xfId="0" applyNumberFormat="1" applyFont="1" applyFill="1" applyAlignment="1" applyProtection="1">
      <alignment horizontal="center"/>
      <protection locked="0" hidden="1"/>
    </xf>
    <xf numFmtId="0" fontId="2" fillId="0" borderId="0" xfId="0" applyFont="1" applyAlignment="1" applyProtection="1">
      <alignment horizontal="center"/>
      <protection hidden="1"/>
    </xf>
    <xf numFmtId="0" fontId="4" fillId="0" borderId="0" xfId="0" applyFont="1" applyAlignment="1" applyProtection="1">
      <alignment horizontal="center"/>
      <protection hidden="1"/>
    </xf>
    <xf numFmtId="0" fontId="5" fillId="0" borderId="0" xfId="0" applyFont="1" applyAlignment="1" applyProtection="1">
      <alignment vertical="center" wrapText="1"/>
      <protection locked="0" hidden="1"/>
    </xf>
    <xf numFmtId="0" fontId="7" fillId="3" borderId="0" xfId="0" applyFont="1" applyFill="1" applyAlignment="1" applyProtection="1">
      <alignment vertical="center" wrapText="1"/>
      <protection locked="0" hidden="1"/>
    </xf>
    <xf numFmtId="0" fontId="3" fillId="0" borderId="0" xfId="0" applyFont="1" applyAlignment="1" applyProtection="1">
      <alignment vertical="center" wrapText="1"/>
      <protection locked="0" hidden="1"/>
    </xf>
    <xf numFmtId="0" fontId="1" fillId="0" borderId="0" xfId="0" applyFont="1" applyAlignment="1" applyProtection="1">
      <alignment horizontal="right" vertical="center" wrapText="1"/>
      <protection hidden="1"/>
    </xf>
    <xf numFmtId="0" fontId="6" fillId="0" borderId="0" xfId="0" applyFont="1" applyAlignment="1" applyProtection="1">
      <alignment horizontal="right" vertical="center" wrapText="1"/>
      <protection hidden="1"/>
    </xf>
    <xf numFmtId="0" fontId="6" fillId="3" borderId="0" xfId="0" applyFont="1" applyFill="1" applyAlignment="1" applyProtection="1">
      <alignment vertical="center" wrapText="1"/>
      <protection locked="0" hidden="1"/>
    </xf>
    <xf numFmtId="0" fontId="2" fillId="0" borderId="0" xfId="0" applyFont="1" applyAlignment="1" applyProtection="1">
      <alignment horizontal="center" vertical="center" wrapText="1"/>
      <protection locked="0" hidden="1"/>
    </xf>
    <xf numFmtId="0" fontId="2" fillId="0" borderId="0" xfId="0" applyFont="1" applyAlignment="1" applyProtection="1">
      <alignment horizontal="left" wrapText="1"/>
      <protection locked="0" hidden="1"/>
    </xf>
    <xf numFmtId="0" fontId="15" fillId="0" borderId="0" xfId="0" applyFont="1" applyAlignment="1" applyProtection="1">
      <alignment horizontal="left" wrapText="1"/>
      <protection hidden="1"/>
    </xf>
    <xf numFmtId="0" fontId="4" fillId="0" borderId="0" xfId="0" applyFont="1" applyAlignment="1" applyProtection="1">
      <alignment horizontal="right" wrapText="1"/>
      <protection hidden="1"/>
    </xf>
    <xf numFmtId="0" fontId="10" fillId="0" borderId="0" xfId="0" applyFont="1" applyAlignment="1" applyProtection="1">
      <alignment vertical="center" wrapText="1"/>
      <protection hidden="1"/>
    </xf>
    <xf numFmtId="0" fontId="2" fillId="0" borderId="0" xfId="0" applyFont="1" applyAlignment="1" applyProtection="1">
      <alignment vertical="center" wrapText="1"/>
      <protection hidden="1"/>
    </xf>
    <xf numFmtId="0" fontId="2" fillId="0" borderId="0" xfId="0" applyFont="1" applyAlignment="1" applyProtection="1">
      <alignment horizontal="right" vertical="center" wrapText="1"/>
      <protection hidden="1"/>
    </xf>
    <xf numFmtId="0" fontId="22" fillId="6" borderId="0" xfId="0" applyFont="1" applyFill="1"/>
    <xf numFmtId="0" fontId="18" fillId="0" borderId="0" xfId="1" applyFill="1"/>
    <xf numFmtId="164" fontId="0" fillId="0" borderId="0" xfId="0" applyNumberFormat="1"/>
    <xf numFmtId="165" fontId="0" fillId="0" borderId="0" xfId="0" applyNumberFormat="1"/>
    <xf numFmtId="166" fontId="0" fillId="0" borderId="0" xfId="0" applyNumberFormat="1"/>
    <xf numFmtId="164" fontId="0" fillId="0" borderId="1" xfId="0" applyNumberFormat="1" applyBorder="1"/>
    <xf numFmtId="165" fontId="0" fillId="0" borderId="1" xfId="0" applyNumberFormat="1" applyBorder="1"/>
    <xf numFmtId="167" fontId="0" fillId="0" borderId="1" xfId="0" applyNumberFormat="1" applyBorder="1"/>
    <xf numFmtId="165" fontId="2" fillId="4" borderId="0" xfId="0" applyNumberFormat="1" applyFont="1" applyFill="1" applyAlignment="1" applyProtection="1">
      <alignment horizontal="center"/>
      <protection locked="0" hidden="1"/>
    </xf>
    <xf numFmtId="165" fontId="2" fillId="0" borderId="0" xfId="0" applyNumberFormat="1" applyFont="1" applyAlignment="1" applyProtection="1">
      <alignment horizontal="center"/>
      <protection hidden="1"/>
    </xf>
    <xf numFmtId="165" fontId="4" fillId="0" borderId="0" xfId="0" applyNumberFormat="1" applyFont="1" applyAlignment="1" applyProtection="1">
      <alignment horizontal="center"/>
      <protection hidden="1"/>
    </xf>
    <xf numFmtId="165" fontId="2" fillId="0" borderId="0" xfId="0" applyNumberFormat="1" applyFont="1" applyProtection="1">
      <protection hidden="1"/>
    </xf>
    <xf numFmtId="165" fontId="2" fillId="4" borderId="0" xfId="0" applyNumberFormat="1" applyFont="1" applyFill="1" applyProtection="1">
      <protection hidden="1"/>
    </xf>
    <xf numFmtId="165" fontId="2" fillId="4" borderId="0" xfId="0" applyNumberFormat="1" applyFont="1" applyFill="1" applyAlignment="1" applyProtection="1">
      <alignment horizontal="center"/>
      <protection hidden="1"/>
    </xf>
    <xf numFmtId="167" fontId="2" fillId="0" borderId="0" xfId="0" applyNumberFormat="1" applyFont="1" applyAlignment="1" applyProtection="1">
      <alignment horizontal="center"/>
      <protection hidden="1"/>
    </xf>
    <xf numFmtId="167" fontId="4" fillId="0" borderId="0" xfId="0" applyNumberFormat="1" applyFont="1" applyAlignment="1" applyProtection="1">
      <alignment horizontal="center"/>
      <protection hidden="1"/>
    </xf>
    <xf numFmtId="167" fontId="2" fillId="4" borderId="0" xfId="0" applyNumberFormat="1" applyFont="1" applyFill="1" applyAlignment="1" applyProtection="1">
      <alignment horizontal="center"/>
      <protection locked="0" hidden="1"/>
    </xf>
    <xf numFmtId="167" fontId="2" fillId="0" borderId="0" xfId="0" applyNumberFormat="1" applyFont="1" applyProtection="1">
      <protection hidden="1"/>
    </xf>
    <xf numFmtId="167" fontId="2" fillId="4" borderId="0" xfId="0" applyNumberFormat="1" applyFont="1" applyFill="1" applyProtection="1">
      <protection hidden="1"/>
    </xf>
    <xf numFmtId="167" fontId="2" fillId="4" borderId="0" xfId="0" applyNumberFormat="1" applyFont="1" applyFill="1" applyAlignment="1" applyProtection="1">
      <alignment horizontal="center"/>
      <protection hidden="1"/>
    </xf>
  </cellXfs>
  <cellStyles count="2">
    <cellStyle name="Обычный" xfId="0" builtinId="0"/>
    <cellStyle name="Хороший" xfId="1" builtinId="26"/>
  </cellStyles>
  <dxfs count="12">
    <dxf>
      <numFmt numFmtId="166" formatCode="_-[$$-1009]* #,##0.00_-;\-[$$-1009]* #,##0.00_-;_-[$$-1009]* &quot;-&quot;??_-;_-@_-"/>
    </dxf>
    <dxf>
      <numFmt numFmtId="166" formatCode="_-[$$-1009]* #,##0.00_-;\-[$$-1009]* #,##0.00_-;_-[$$-1009]* &quot;-&quot;??_-;_-@_-"/>
    </dxf>
    <dxf>
      <numFmt numFmtId="166" formatCode="_-[$$-1009]* #,##0.00_-;\-[$$-1009]* #,##0.00_-;_-[$$-1009]* &quot;-&quot;??_-;_-@_-"/>
    </dxf>
    <dxf>
      <numFmt numFmtId="166" formatCode="_-[$$-1009]* #,##0.00_-;\-[$$-1009]* #,##0.00_-;_-[$$-1009]* &quot;-&quot;??_-;_-@_-"/>
    </dxf>
    <dxf>
      <numFmt numFmtId="165" formatCode="#,##0\ [$₸-43F]"/>
    </dxf>
    <dxf>
      <numFmt numFmtId="165" formatCode="#,##0\ [$₸-43F]"/>
    </dxf>
    <dxf>
      <numFmt numFmtId="32" formatCode="_-* #,##0\ &quot;₽&quot;_-;\-* #,##0\ &quot;₽&quot;_-;_-* &quot;-&quot;\ &quot;₽&quot;_-;_-@_-"/>
    </dxf>
    <dxf>
      <numFmt numFmtId="32" formatCode="_-* #,##0\ &quot;₽&quot;_-;\-* #,##0\ &quot;₽&quot;_-;_-* &quot;-&quot;\ &quot;₽&quot;_-;_-@_-"/>
    </dxf>
    <dxf>
      <numFmt numFmtId="165" formatCode="#,##0\ [$₸-43F]"/>
    </dxf>
    <dxf>
      <numFmt numFmtId="165" formatCode="#,##0\ [$₸-43F]"/>
    </dxf>
    <dxf>
      <numFmt numFmtId="32" formatCode="_-* #,##0\ &quot;₽&quot;_-;\-* #,##0\ &quot;₽&quot;_-;_-* &quot;-&quot;\ &quot;₽&quot;_-;_-@_-"/>
    </dxf>
    <dxf>
      <numFmt numFmtId="32" formatCode="_-* #,##0\ &quot;₽&quot;_-;\-* #,##0\ &quot;₽&quot;_-;_-* &quot;-&quot;\ &quot;₽&quot;_-;_-@_-"/>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xdr:colOff>
          <xdr:row>27</xdr:row>
          <xdr:rowOff>7620</xdr:rowOff>
        </xdr:from>
        <xdr:to>
          <xdr:col>3</xdr:col>
          <xdr:colOff>632460</xdr:colOff>
          <xdr:row>27</xdr:row>
          <xdr:rowOff>190500</xdr:rowOff>
        </xdr:to>
        <xdr:sp macro="" textlink="">
          <xdr:nvSpPr>
            <xdr:cNvPr id="3076" name="Check Box 4" hidden="1">
              <a:extLst>
                <a:ext uri="{63B3BB69-23CF-44E3-9099-C40C66FF867C}">
                  <a14:compatExt spid="_x0000_s3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ru-RU" sz="800" b="0" i="0" u="none" strike="noStrike" baseline="0">
                  <a:solidFill>
                    <a:srgbClr val="000000"/>
                  </a:solidFill>
                  <a:latin typeface="Segoe UI"/>
                  <a:cs typeface="Segoe UI"/>
                </a:rPr>
                <a:t>Оператор контейнерного поезда | Container train Operator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27</xdr:row>
          <xdr:rowOff>190500</xdr:rowOff>
        </xdr:from>
        <xdr:to>
          <xdr:col>2</xdr:col>
          <xdr:colOff>365760</xdr:colOff>
          <xdr:row>29</xdr:row>
          <xdr:rowOff>22860</xdr:rowOff>
        </xdr:to>
        <xdr:sp macro="" textlink="">
          <xdr:nvSpPr>
            <xdr:cNvPr id="3077" name="Check Box 5" hidden="1">
              <a:extLst>
                <a:ext uri="{63B3BB69-23CF-44E3-9099-C40C66FF867C}">
                  <a14:compatExt spid="_x0000_s3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ru-RU" sz="800" b="0" i="0" u="none" strike="noStrike" baseline="0">
                  <a:solidFill>
                    <a:srgbClr val="000000"/>
                  </a:solidFill>
                  <a:latin typeface="Segoe UI"/>
                  <a:cs typeface="Segoe UI"/>
                </a:rPr>
                <a:t>Экспедитор | Forwarder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28</xdr:row>
          <xdr:rowOff>190500</xdr:rowOff>
        </xdr:from>
        <xdr:to>
          <xdr:col>2</xdr:col>
          <xdr:colOff>883920</xdr:colOff>
          <xdr:row>30</xdr:row>
          <xdr:rowOff>45720</xdr:rowOff>
        </xdr:to>
        <xdr:sp macro="" textlink="">
          <xdr:nvSpPr>
            <xdr:cNvPr id="3078" name="Check Box 6" hidden="1">
              <a:extLst>
                <a:ext uri="{63B3BB69-23CF-44E3-9099-C40C66FF867C}">
                  <a14:compatExt spid="_x0000_s3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ru-RU" sz="800" b="0" i="0" u="none" strike="noStrike" baseline="0">
                  <a:solidFill>
                    <a:srgbClr val="000000"/>
                  </a:solidFill>
                  <a:latin typeface="Segoe UI"/>
                  <a:cs typeface="Segoe UI"/>
                </a:rPr>
                <a:t>Порт / Терминал  | Sea port/Dry port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30</xdr:row>
          <xdr:rowOff>7620</xdr:rowOff>
        </xdr:from>
        <xdr:to>
          <xdr:col>1</xdr:col>
          <xdr:colOff>723900</xdr:colOff>
          <xdr:row>31</xdr:row>
          <xdr:rowOff>22860</xdr:rowOff>
        </xdr:to>
        <xdr:sp macro="" textlink="">
          <xdr:nvSpPr>
            <xdr:cNvPr id="3079" name="Check Box 7" hidden="1">
              <a:extLst>
                <a:ext uri="{63B3BB69-23CF-44E3-9099-C40C66FF867C}">
                  <a14:compatExt spid="_x0000_s3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ru-RU" sz="800" b="0" i="0" u="none" strike="noStrike" baseline="0">
                  <a:solidFill>
                    <a:srgbClr val="000000"/>
                  </a:solidFill>
                  <a:latin typeface="Segoe UI"/>
                  <a:cs typeface="Segoe UI"/>
                </a:rPr>
                <a:t>Другое | Other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xdr:colOff>
          <xdr:row>27</xdr:row>
          <xdr:rowOff>0</xdr:rowOff>
        </xdr:from>
        <xdr:to>
          <xdr:col>10</xdr:col>
          <xdr:colOff>803910</xdr:colOff>
          <xdr:row>27</xdr:row>
          <xdr:rowOff>190500</xdr:rowOff>
        </xdr:to>
        <xdr:sp macro="" textlink="">
          <xdr:nvSpPr>
            <xdr:cNvPr id="3080" name="Check Box 8" hidden="1">
              <a:extLst>
                <a:ext uri="{63B3BB69-23CF-44E3-9099-C40C66FF867C}">
                  <a14:compatExt spid="_x0000_s3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ru-RU" sz="800" b="0" i="0" u="none" strike="noStrike" baseline="0">
                  <a:solidFill>
                    <a:srgbClr val="000000"/>
                  </a:solidFill>
                  <a:latin typeface="Segoe UI"/>
                  <a:cs typeface="Segoe UI"/>
                </a:rPr>
                <a:t>Судоходная компания | Shipping Line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xdr:colOff>
          <xdr:row>27</xdr:row>
          <xdr:rowOff>182880</xdr:rowOff>
        </xdr:from>
        <xdr:to>
          <xdr:col>11</xdr:col>
          <xdr:colOff>274320</xdr:colOff>
          <xdr:row>29</xdr:row>
          <xdr:rowOff>38100</xdr:rowOff>
        </xdr:to>
        <xdr:sp macro="" textlink="">
          <xdr:nvSpPr>
            <xdr:cNvPr id="3081" name="Check Box 9" hidden="1">
              <a:extLst>
                <a:ext uri="{63B3BB69-23CF-44E3-9099-C40C66FF867C}">
                  <a14:compatExt spid="_x0000_s3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ru-RU" sz="800" b="0" i="0" u="none" strike="noStrike" baseline="0">
                  <a:solidFill>
                    <a:srgbClr val="000000"/>
                  </a:solidFill>
                  <a:latin typeface="Segoe UI"/>
                  <a:cs typeface="Segoe UI"/>
                </a:rPr>
                <a:t>Собственник ПС / КТК  | Rail stock/Containers owner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60960</xdr:colOff>
          <xdr:row>28</xdr:row>
          <xdr:rowOff>152400</xdr:rowOff>
        </xdr:from>
        <xdr:to>
          <xdr:col>8</xdr:col>
          <xdr:colOff>468630</xdr:colOff>
          <xdr:row>30</xdr:row>
          <xdr:rowOff>0</xdr:rowOff>
        </xdr:to>
        <xdr:sp macro="" textlink="">
          <xdr:nvSpPr>
            <xdr:cNvPr id="3082" name="Check Box 10" hidden="1">
              <a:extLst>
                <a:ext uri="{63B3BB69-23CF-44E3-9099-C40C66FF867C}">
                  <a14:compatExt spid="_x0000_s3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ru-RU" sz="800" b="0" i="0" u="none" strike="noStrike" baseline="0">
                  <a:solidFill>
                    <a:srgbClr val="000000"/>
                  </a:solidFill>
                  <a:latin typeface="Segoe UI"/>
                  <a:cs typeface="Segoe UI"/>
                </a:rPr>
                <a:t>Грузовладелец | Cargo owner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102</xdr:row>
          <xdr:rowOff>0</xdr:rowOff>
        </xdr:from>
        <xdr:to>
          <xdr:col>4</xdr:col>
          <xdr:colOff>502920</xdr:colOff>
          <xdr:row>103</xdr:row>
          <xdr:rowOff>45720</xdr:rowOff>
        </xdr:to>
        <xdr:sp macro="" textlink="">
          <xdr:nvSpPr>
            <xdr:cNvPr id="3083" name="Check Box 11" hidden="1">
              <a:extLst>
                <a:ext uri="{63B3BB69-23CF-44E3-9099-C40C66FF867C}">
                  <a14:compatExt spid="_x0000_s3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ru-RU" sz="800" b="0" i="0" u="none" strike="noStrike" baseline="0">
                  <a:solidFill>
                    <a:srgbClr val="000000"/>
                  </a:solidFill>
                  <a:latin typeface="Segoe UI"/>
                  <a:cs typeface="Segoe UI"/>
                </a:rPr>
                <a:t>Направить документы посредством ЭДО | Electronic document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103</xdr:row>
          <xdr:rowOff>30480</xdr:rowOff>
        </xdr:from>
        <xdr:to>
          <xdr:col>2</xdr:col>
          <xdr:colOff>609600</xdr:colOff>
          <xdr:row>103</xdr:row>
          <xdr:rowOff>274320</xdr:rowOff>
        </xdr:to>
        <xdr:sp macro="" textlink="">
          <xdr:nvSpPr>
            <xdr:cNvPr id="3084" name="Check Box 12" hidden="1">
              <a:extLst>
                <a:ext uri="{63B3BB69-23CF-44E3-9099-C40C66FF867C}">
                  <a14:compatExt spid="_x0000_s3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ru-RU" sz="800" b="0" i="0" u="none" strike="noStrike" baseline="0">
                  <a:solidFill>
                    <a:srgbClr val="000000"/>
                  </a:solidFill>
                  <a:latin typeface="Segoe UI"/>
                  <a:cs typeface="Segoe UI"/>
                </a:rPr>
                <a:t>Направить оригиналы почтой | By post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103</xdr:row>
          <xdr:rowOff>266700</xdr:rowOff>
        </xdr:from>
        <xdr:to>
          <xdr:col>5</xdr:col>
          <xdr:colOff>0</xdr:colOff>
          <xdr:row>106</xdr:row>
          <xdr:rowOff>7620</xdr:rowOff>
        </xdr:to>
        <xdr:sp macro="" textlink="">
          <xdr:nvSpPr>
            <xdr:cNvPr id="3085" name="Check Box 13" hidden="1">
              <a:extLst>
                <a:ext uri="{63B3BB69-23CF-44E3-9099-C40C66FF867C}">
                  <a14:compatExt spid="_x0000_s3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ru-RU" sz="800" b="0" i="0" u="none" strike="noStrike" baseline="0">
                  <a:solidFill>
                    <a:srgbClr val="000000"/>
                  </a:solidFill>
                  <a:latin typeface="Segoe UI"/>
                  <a:cs typeface="Segoe UI"/>
                </a:rPr>
                <a:t>Передать оригиналы представителю Участника на Форуме | On the Forum</a:t>
              </a:r>
            </a:p>
          </xdr:txBody>
        </xdr:sp>
        <xdr:clientData/>
      </xdr:twoCellAnchor>
    </mc:Choice>
    <mc:Fallback/>
  </mc:AlternateContent>
  <xdr:twoCellAnchor editAs="oneCell">
    <xdr:from>
      <xdr:col>8</xdr:col>
      <xdr:colOff>0</xdr:colOff>
      <xdr:row>0</xdr:row>
      <xdr:rowOff>238125</xdr:rowOff>
    </xdr:from>
    <xdr:to>
      <xdr:col>10</xdr:col>
      <xdr:colOff>955805</xdr:colOff>
      <xdr:row>0</xdr:row>
      <xdr:rowOff>895350</xdr:rowOff>
    </xdr:to>
    <xdr:pic>
      <xdr:nvPicPr>
        <xdr:cNvPr id="2" name="Рисунок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943725" y="238125"/>
          <a:ext cx="1774955" cy="6572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xdr:colOff>
          <xdr:row>27</xdr:row>
          <xdr:rowOff>7620</xdr:rowOff>
        </xdr:from>
        <xdr:to>
          <xdr:col>3</xdr:col>
          <xdr:colOff>632460</xdr:colOff>
          <xdr:row>28</xdr:row>
          <xdr:rowOff>7620</xdr:rowOff>
        </xdr:to>
        <xdr:sp macro="" textlink="">
          <xdr:nvSpPr>
            <xdr:cNvPr id="6145" name="Check Box 1" hidden="1">
              <a:extLst>
                <a:ext uri="{63B3BB69-23CF-44E3-9099-C40C66FF867C}">
                  <a14:compatExt spid="_x0000_s6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ru-RU" sz="800" b="0" i="0" u="none" strike="noStrike" baseline="0">
                  <a:solidFill>
                    <a:srgbClr val="000000"/>
                  </a:solidFill>
                  <a:latin typeface="Segoe UI"/>
                  <a:cs typeface="Segoe UI"/>
                </a:rPr>
                <a:t>Оператор контейнерного поезда | Container train Operator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27</xdr:row>
          <xdr:rowOff>190500</xdr:rowOff>
        </xdr:from>
        <xdr:to>
          <xdr:col>2</xdr:col>
          <xdr:colOff>365760</xdr:colOff>
          <xdr:row>29</xdr:row>
          <xdr:rowOff>45720</xdr:rowOff>
        </xdr:to>
        <xdr:sp macro="" textlink="">
          <xdr:nvSpPr>
            <xdr:cNvPr id="6146" name="Check Box 2" hidden="1">
              <a:extLst>
                <a:ext uri="{63B3BB69-23CF-44E3-9099-C40C66FF867C}">
                  <a14:compatExt spid="_x0000_s6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ru-RU" sz="800" b="0" i="0" u="none" strike="noStrike" baseline="0">
                  <a:solidFill>
                    <a:srgbClr val="000000"/>
                  </a:solidFill>
                  <a:latin typeface="Segoe UI"/>
                  <a:cs typeface="Segoe UI"/>
                </a:rPr>
                <a:t>Экспедитор | Forwarder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28</xdr:row>
          <xdr:rowOff>190500</xdr:rowOff>
        </xdr:from>
        <xdr:to>
          <xdr:col>2</xdr:col>
          <xdr:colOff>883920</xdr:colOff>
          <xdr:row>30</xdr:row>
          <xdr:rowOff>68580</xdr:rowOff>
        </xdr:to>
        <xdr:sp macro="" textlink="">
          <xdr:nvSpPr>
            <xdr:cNvPr id="6147" name="Check Box 3" hidden="1">
              <a:extLst>
                <a:ext uri="{63B3BB69-23CF-44E3-9099-C40C66FF867C}">
                  <a14:compatExt spid="_x0000_s6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ru-RU" sz="800" b="0" i="0" u="none" strike="noStrike" baseline="0">
                  <a:solidFill>
                    <a:srgbClr val="000000"/>
                  </a:solidFill>
                  <a:latin typeface="Segoe UI"/>
                  <a:cs typeface="Segoe UI"/>
                </a:rPr>
                <a:t>Порт / Терминал  | Sea port/Dry port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30</xdr:row>
          <xdr:rowOff>7620</xdr:rowOff>
        </xdr:from>
        <xdr:to>
          <xdr:col>1</xdr:col>
          <xdr:colOff>723900</xdr:colOff>
          <xdr:row>32</xdr:row>
          <xdr:rowOff>0</xdr:rowOff>
        </xdr:to>
        <xdr:sp macro="" textlink="">
          <xdr:nvSpPr>
            <xdr:cNvPr id="6148" name="Check Box 4" hidden="1">
              <a:extLst>
                <a:ext uri="{63B3BB69-23CF-44E3-9099-C40C66FF867C}">
                  <a14:compatExt spid="_x0000_s6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ru-RU" sz="800" b="0" i="0" u="none" strike="noStrike" baseline="0">
                  <a:solidFill>
                    <a:srgbClr val="000000"/>
                  </a:solidFill>
                  <a:latin typeface="Segoe UI"/>
                  <a:cs typeface="Segoe UI"/>
                </a:rPr>
                <a:t>Другое | Other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xdr:colOff>
          <xdr:row>27</xdr:row>
          <xdr:rowOff>0</xdr:rowOff>
        </xdr:from>
        <xdr:to>
          <xdr:col>10</xdr:col>
          <xdr:colOff>803910</xdr:colOff>
          <xdr:row>28</xdr:row>
          <xdr:rowOff>7620</xdr:rowOff>
        </xdr:to>
        <xdr:sp macro="" textlink="">
          <xdr:nvSpPr>
            <xdr:cNvPr id="6149" name="Check Box 5" hidden="1">
              <a:extLst>
                <a:ext uri="{63B3BB69-23CF-44E3-9099-C40C66FF867C}">
                  <a14:compatExt spid="_x0000_s6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ru-RU" sz="800" b="0" i="0" u="none" strike="noStrike" baseline="0">
                  <a:solidFill>
                    <a:srgbClr val="000000"/>
                  </a:solidFill>
                  <a:latin typeface="Segoe UI"/>
                  <a:cs typeface="Segoe UI"/>
                </a:rPr>
                <a:t>Судоходная компания | Shipping Line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xdr:colOff>
          <xdr:row>27</xdr:row>
          <xdr:rowOff>182880</xdr:rowOff>
        </xdr:from>
        <xdr:to>
          <xdr:col>11</xdr:col>
          <xdr:colOff>274320</xdr:colOff>
          <xdr:row>29</xdr:row>
          <xdr:rowOff>68580</xdr:rowOff>
        </xdr:to>
        <xdr:sp macro="" textlink="">
          <xdr:nvSpPr>
            <xdr:cNvPr id="6150" name="Check Box 6" hidden="1">
              <a:extLst>
                <a:ext uri="{63B3BB69-23CF-44E3-9099-C40C66FF867C}">
                  <a14:compatExt spid="_x0000_s6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ru-RU" sz="800" b="0" i="0" u="none" strike="noStrike" baseline="0">
                  <a:solidFill>
                    <a:srgbClr val="000000"/>
                  </a:solidFill>
                  <a:latin typeface="Segoe UI"/>
                  <a:cs typeface="Segoe UI"/>
                </a:rPr>
                <a:t>Собственник ПС / КТК  | Rail stock/Containers owner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60960</xdr:colOff>
          <xdr:row>28</xdr:row>
          <xdr:rowOff>152400</xdr:rowOff>
        </xdr:from>
        <xdr:to>
          <xdr:col>8</xdr:col>
          <xdr:colOff>468630</xdr:colOff>
          <xdr:row>30</xdr:row>
          <xdr:rowOff>30480</xdr:rowOff>
        </xdr:to>
        <xdr:sp macro="" textlink="">
          <xdr:nvSpPr>
            <xdr:cNvPr id="6151" name="Check Box 7" hidden="1">
              <a:extLst>
                <a:ext uri="{63B3BB69-23CF-44E3-9099-C40C66FF867C}">
                  <a14:compatExt spid="_x0000_s61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ru-RU" sz="800" b="0" i="0" u="none" strike="noStrike" baseline="0">
                  <a:solidFill>
                    <a:srgbClr val="000000"/>
                  </a:solidFill>
                  <a:latin typeface="Segoe UI"/>
                  <a:cs typeface="Segoe UI"/>
                </a:rPr>
                <a:t>Грузовладелец | Cargo owner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102</xdr:row>
          <xdr:rowOff>0</xdr:rowOff>
        </xdr:from>
        <xdr:to>
          <xdr:col>4</xdr:col>
          <xdr:colOff>502920</xdr:colOff>
          <xdr:row>103</xdr:row>
          <xdr:rowOff>60960</xdr:rowOff>
        </xdr:to>
        <xdr:sp macro="" textlink="">
          <xdr:nvSpPr>
            <xdr:cNvPr id="6152" name="Check Box 8" hidden="1">
              <a:extLst>
                <a:ext uri="{63B3BB69-23CF-44E3-9099-C40C66FF867C}">
                  <a14:compatExt spid="_x0000_s61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ru-RU" sz="800" b="0" i="0" u="none" strike="noStrike" baseline="0">
                  <a:solidFill>
                    <a:srgbClr val="000000"/>
                  </a:solidFill>
                  <a:latin typeface="Segoe UI"/>
                  <a:cs typeface="Segoe UI"/>
                </a:rPr>
                <a:t>Направить документы посредством ЭДО | Electronic document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103</xdr:row>
          <xdr:rowOff>30480</xdr:rowOff>
        </xdr:from>
        <xdr:to>
          <xdr:col>2</xdr:col>
          <xdr:colOff>609600</xdr:colOff>
          <xdr:row>104</xdr:row>
          <xdr:rowOff>91440</xdr:rowOff>
        </xdr:to>
        <xdr:sp macro="" textlink="">
          <xdr:nvSpPr>
            <xdr:cNvPr id="6153" name="Check Box 9" hidden="1">
              <a:extLst>
                <a:ext uri="{63B3BB69-23CF-44E3-9099-C40C66FF867C}">
                  <a14:compatExt spid="_x0000_s6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ru-RU" sz="800" b="0" i="0" u="none" strike="noStrike" baseline="0">
                  <a:solidFill>
                    <a:srgbClr val="000000"/>
                  </a:solidFill>
                  <a:latin typeface="Segoe UI"/>
                  <a:cs typeface="Segoe UI"/>
                </a:rPr>
                <a:t>Направить оригиналы почтой | By post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103</xdr:row>
          <xdr:rowOff>266700</xdr:rowOff>
        </xdr:from>
        <xdr:to>
          <xdr:col>5</xdr:col>
          <xdr:colOff>0</xdr:colOff>
          <xdr:row>106</xdr:row>
          <xdr:rowOff>0</xdr:rowOff>
        </xdr:to>
        <xdr:sp macro="" textlink="">
          <xdr:nvSpPr>
            <xdr:cNvPr id="6154" name="Check Box 10" hidden="1">
              <a:extLst>
                <a:ext uri="{63B3BB69-23CF-44E3-9099-C40C66FF867C}">
                  <a14:compatExt spid="_x0000_s6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ru-RU" sz="800" b="0" i="0" u="none" strike="noStrike" baseline="0">
                  <a:solidFill>
                    <a:srgbClr val="000000"/>
                  </a:solidFill>
                  <a:latin typeface="Segoe UI"/>
                  <a:cs typeface="Segoe UI"/>
                </a:rPr>
                <a:t>Передать оригиналы представителю Участника на Форуме | On the Forum</a:t>
              </a:r>
            </a:p>
          </xdr:txBody>
        </xdr:sp>
        <xdr:clientData/>
      </xdr:twoCellAnchor>
    </mc:Choice>
    <mc:Fallback/>
  </mc:AlternateContent>
  <xdr:twoCellAnchor editAs="oneCell">
    <xdr:from>
      <xdr:col>7</xdr:col>
      <xdr:colOff>106680</xdr:colOff>
      <xdr:row>0</xdr:row>
      <xdr:rowOff>266700</xdr:rowOff>
    </xdr:from>
    <xdr:to>
      <xdr:col>10</xdr:col>
      <xdr:colOff>951130</xdr:colOff>
      <xdr:row>0</xdr:row>
      <xdr:rowOff>925125</xdr:rowOff>
    </xdr:to>
    <xdr:pic>
      <xdr:nvPicPr>
        <xdr:cNvPr id="3" name="Рисунок 2"/>
        <xdr:cNvPicPr>
          <a:picLocks noChangeAspect="1"/>
        </xdr:cNvPicPr>
      </xdr:nvPicPr>
      <xdr:blipFill>
        <a:blip xmlns:r="http://schemas.openxmlformats.org/officeDocument/2006/relationships" r:embed="rId1"/>
        <a:stretch>
          <a:fillRect/>
        </a:stretch>
      </xdr:blipFill>
      <xdr:spPr>
        <a:xfrm>
          <a:off x="6713220" y="266700"/>
          <a:ext cx="1774090" cy="65842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xdr:colOff>
          <xdr:row>27</xdr:row>
          <xdr:rowOff>7620</xdr:rowOff>
        </xdr:from>
        <xdr:to>
          <xdr:col>3</xdr:col>
          <xdr:colOff>632460</xdr:colOff>
          <xdr:row>28</xdr:row>
          <xdr:rowOff>22860</xdr:rowOff>
        </xdr:to>
        <xdr:sp macro="" textlink="">
          <xdr:nvSpPr>
            <xdr:cNvPr id="7169" name="Check Box 1" hidden="1">
              <a:extLst>
                <a:ext uri="{63B3BB69-23CF-44E3-9099-C40C66FF867C}">
                  <a14:compatExt spid="_x0000_s7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ru-RU" sz="800" b="0" i="0" u="none" strike="noStrike" baseline="0">
                  <a:solidFill>
                    <a:srgbClr val="000000"/>
                  </a:solidFill>
                  <a:latin typeface="Segoe UI"/>
                  <a:cs typeface="Segoe UI"/>
                </a:rPr>
                <a:t>Оператор контейнерного поезда | Container train Operator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27</xdr:row>
          <xdr:rowOff>190500</xdr:rowOff>
        </xdr:from>
        <xdr:to>
          <xdr:col>2</xdr:col>
          <xdr:colOff>365760</xdr:colOff>
          <xdr:row>29</xdr:row>
          <xdr:rowOff>68580</xdr:rowOff>
        </xdr:to>
        <xdr:sp macro="" textlink="">
          <xdr:nvSpPr>
            <xdr:cNvPr id="7170" name="Check Box 2" hidden="1">
              <a:extLst>
                <a:ext uri="{63B3BB69-23CF-44E3-9099-C40C66FF867C}">
                  <a14:compatExt spid="_x0000_s7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ru-RU" sz="800" b="0" i="0" u="none" strike="noStrike" baseline="0">
                  <a:solidFill>
                    <a:srgbClr val="000000"/>
                  </a:solidFill>
                  <a:latin typeface="Segoe UI"/>
                  <a:cs typeface="Segoe UI"/>
                </a:rPr>
                <a:t>Экспедитор | Forwarder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28</xdr:row>
          <xdr:rowOff>190500</xdr:rowOff>
        </xdr:from>
        <xdr:to>
          <xdr:col>2</xdr:col>
          <xdr:colOff>883920</xdr:colOff>
          <xdr:row>30</xdr:row>
          <xdr:rowOff>91440</xdr:rowOff>
        </xdr:to>
        <xdr:sp macro="" textlink="">
          <xdr:nvSpPr>
            <xdr:cNvPr id="7171" name="Check Box 3" hidden="1">
              <a:extLst>
                <a:ext uri="{63B3BB69-23CF-44E3-9099-C40C66FF867C}">
                  <a14:compatExt spid="_x0000_s7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ru-RU" sz="800" b="0" i="0" u="none" strike="noStrike" baseline="0">
                  <a:solidFill>
                    <a:srgbClr val="000000"/>
                  </a:solidFill>
                  <a:latin typeface="Segoe UI"/>
                  <a:cs typeface="Segoe UI"/>
                </a:rPr>
                <a:t>Порт / Терминал  | Sea port/Dry port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30</xdr:row>
          <xdr:rowOff>7620</xdr:rowOff>
        </xdr:from>
        <xdr:to>
          <xdr:col>1</xdr:col>
          <xdr:colOff>723900</xdr:colOff>
          <xdr:row>32</xdr:row>
          <xdr:rowOff>0</xdr:rowOff>
        </xdr:to>
        <xdr:sp macro="" textlink="">
          <xdr:nvSpPr>
            <xdr:cNvPr id="7172" name="Check Box 4" hidden="1">
              <a:extLst>
                <a:ext uri="{63B3BB69-23CF-44E3-9099-C40C66FF867C}">
                  <a14:compatExt spid="_x0000_s7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ru-RU" sz="800" b="0" i="0" u="none" strike="noStrike" baseline="0">
                  <a:solidFill>
                    <a:srgbClr val="000000"/>
                  </a:solidFill>
                  <a:latin typeface="Segoe UI"/>
                  <a:cs typeface="Segoe UI"/>
                </a:rPr>
                <a:t>Другое | Other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xdr:colOff>
          <xdr:row>27</xdr:row>
          <xdr:rowOff>0</xdr:rowOff>
        </xdr:from>
        <xdr:to>
          <xdr:col>10</xdr:col>
          <xdr:colOff>803910</xdr:colOff>
          <xdr:row>28</xdr:row>
          <xdr:rowOff>22860</xdr:rowOff>
        </xdr:to>
        <xdr:sp macro="" textlink="">
          <xdr:nvSpPr>
            <xdr:cNvPr id="7173" name="Check Box 5" hidden="1">
              <a:extLst>
                <a:ext uri="{63B3BB69-23CF-44E3-9099-C40C66FF867C}">
                  <a14:compatExt spid="_x0000_s7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ru-RU" sz="800" b="0" i="0" u="none" strike="noStrike" baseline="0">
                  <a:solidFill>
                    <a:srgbClr val="000000"/>
                  </a:solidFill>
                  <a:latin typeface="Segoe UI"/>
                  <a:cs typeface="Segoe UI"/>
                </a:rPr>
                <a:t>Судоходная компания | Shipping Line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xdr:colOff>
          <xdr:row>27</xdr:row>
          <xdr:rowOff>182880</xdr:rowOff>
        </xdr:from>
        <xdr:to>
          <xdr:col>11</xdr:col>
          <xdr:colOff>274320</xdr:colOff>
          <xdr:row>29</xdr:row>
          <xdr:rowOff>99060</xdr:rowOff>
        </xdr:to>
        <xdr:sp macro="" textlink="">
          <xdr:nvSpPr>
            <xdr:cNvPr id="7174" name="Check Box 6" hidden="1">
              <a:extLst>
                <a:ext uri="{63B3BB69-23CF-44E3-9099-C40C66FF867C}">
                  <a14:compatExt spid="_x0000_s7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ru-RU" sz="800" b="0" i="0" u="none" strike="noStrike" baseline="0">
                  <a:solidFill>
                    <a:srgbClr val="000000"/>
                  </a:solidFill>
                  <a:latin typeface="Segoe UI"/>
                  <a:cs typeface="Segoe UI"/>
                </a:rPr>
                <a:t>Собственник ПС / КТК  | Rail stock/Containers owner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60960</xdr:colOff>
          <xdr:row>28</xdr:row>
          <xdr:rowOff>152400</xdr:rowOff>
        </xdr:from>
        <xdr:to>
          <xdr:col>8</xdr:col>
          <xdr:colOff>468630</xdr:colOff>
          <xdr:row>30</xdr:row>
          <xdr:rowOff>60960</xdr:rowOff>
        </xdr:to>
        <xdr:sp macro="" textlink="">
          <xdr:nvSpPr>
            <xdr:cNvPr id="7175" name="Check Box 7" hidden="1">
              <a:extLst>
                <a:ext uri="{63B3BB69-23CF-44E3-9099-C40C66FF867C}">
                  <a14:compatExt spid="_x0000_s7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ru-RU" sz="800" b="0" i="0" u="none" strike="noStrike" baseline="0">
                  <a:solidFill>
                    <a:srgbClr val="000000"/>
                  </a:solidFill>
                  <a:latin typeface="Segoe UI"/>
                  <a:cs typeface="Segoe UI"/>
                </a:rPr>
                <a:t>Грузовладелец | Cargo owner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102</xdr:row>
          <xdr:rowOff>0</xdr:rowOff>
        </xdr:from>
        <xdr:to>
          <xdr:col>4</xdr:col>
          <xdr:colOff>502920</xdr:colOff>
          <xdr:row>103</xdr:row>
          <xdr:rowOff>76200</xdr:rowOff>
        </xdr:to>
        <xdr:sp macro="" textlink="">
          <xdr:nvSpPr>
            <xdr:cNvPr id="7176" name="Check Box 8" hidden="1">
              <a:extLst>
                <a:ext uri="{63B3BB69-23CF-44E3-9099-C40C66FF867C}">
                  <a14:compatExt spid="_x0000_s7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ru-RU" sz="800" b="0" i="0" u="none" strike="noStrike" baseline="0">
                  <a:solidFill>
                    <a:srgbClr val="000000"/>
                  </a:solidFill>
                  <a:latin typeface="Segoe UI"/>
                  <a:cs typeface="Segoe UI"/>
                </a:rPr>
                <a:t>Направить документы посредством ЭДО | Electronic document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103</xdr:row>
          <xdr:rowOff>30480</xdr:rowOff>
        </xdr:from>
        <xdr:to>
          <xdr:col>2</xdr:col>
          <xdr:colOff>609600</xdr:colOff>
          <xdr:row>105</xdr:row>
          <xdr:rowOff>30480</xdr:rowOff>
        </xdr:to>
        <xdr:sp macro="" textlink="">
          <xdr:nvSpPr>
            <xdr:cNvPr id="7177" name="Check Box 9" hidden="1">
              <a:extLst>
                <a:ext uri="{63B3BB69-23CF-44E3-9099-C40C66FF867C}">
                  <a14:compatExt spid="_x0000_s71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ru-RU" sz="800" b="0" i="0" u="none" strike="noStrike" baseline="0">
                  <a:solidFill>
                    <a:srgbClr val="000000"/>
                  </a:solidFill>
                  <a:latin typeface="Segoe UI"/>
                  <a:cs typeface="Segoe UI"/>
                </a:rPr>
                <a:t>Направить оригиналы почтой | By post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103</xdr:row>
          <xdr:rowOff>266700</xdr:rowOff>
        </xdr:from>
        <xdr:to>
          <xdr:col>5</xdr:col>
          <xdr:colOff>0</xdr:colOff>
          <xdr:row>106</xdr:row>
          <xdr:rowOff>0</xdr:rowOff>
        </xdr:to>
        <xdr:sp macro="" textlink="">
          <xdr:nvSpPr>
            <xdr:cNvPr id="7178" name="Check Box 10" hidden="1">
              <a:extLst>
                <a:ext uri="{63B3BB69-23CF-44E3-9099-C40C66FF867C}">
                  <a14:compatExt spid="_x0000_s71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ru-RU" sz="800" b="0" i="0" u="none" strike="noStrike" baseline="0">
                  <a:solidFill>
                    <a:srgbClr val="000000"/>
                  </a:solidFill>
                  <a:latin typeface="Segoe UI"/>
                  <a:cs typeface="Segoe UI"/>
                </a:rPr>
                <a:t>Передать оригиналы представителю Участника на Форуме | On the Forum</a:t>
              </a:r>
            </a:p>
          </xdr:txBody>
        </xdr:sp>
        <xdr:clientData/>
      </xdr:twoCellAnchor>
    </mc:Choice>
    <mc:Fallback/>
  </mc:AlternateContent>
  <xdr:twoCellAnchor editAs="oneCell">
    <xdr:from>
      <xdr:col>7</xdr:col>
      <xdr:colOff>99060</xdr:colOff>
      <xdr:row>0</xdr:row>
      <xdr:rowOff>266700</xdr:rowOff>
    </xdr:from>
    <xdr:to>
      <xdr:col>10</xdr:col>
      <xdr:colOff>943510</xdr:colOff>
      <xdr:row>0</xdr:row>
      <xdr:rowOff>925125</xdr:rowOff>
    </xdr:to>
    <xdr:pic>
      <xdr:nvPicPr>
        <xdr:cNvPr id="2" name="Рисунок 1"/>
        <xdr:cNvPicPr>
          <a:picLocks noChangeAspect="1"/>
        </xdr:cNvPicPr>
      </xdr:nvPicPr>
      <xdr:blipFill>
        <a:blip xmlns:r="http://schemas.openxmlformats.org/officeDocument/2006/relationships" r:embed="rId1"/>
        <a:stretch>
          <a:fillRect/>
        </a:stretch>
      </xdr:blipFill>
      <xdr:spPr>
        <a:xfrm>
          <a:off x="6705600" y="266700"/>
          <a:ext cx="1774090" cy="658425"/>
        </a:xfrm>
        <a:prstGeom prst="rect">
          <a:avLst/>
        </a:prstGeom>
      </xdr:spPr>
    </xdr:pic>
    <xdr:clientData/>
  </xdr:twoCellAnchor>
</xdr:wsDr>
</file>

<file path=xl/tables/table1.xml><?xml version="1.0" encoding="utf-8"?>
<table xmlns="http://schemas.openxmlformats.org/spreadsheetml/2006/main" id="1" name="Таблица1" displayName="Таблица1" ref="B1:B8" totalsRowCount="1">
  <autoFilter ref="B1:B7"/>
  <tableColumns count="1">
    <tableColumn id="1" name="Категория"/>
  </tableColumns>
  <tableStyleInfo name="TableStyleMedium2" showFirstColumn="0" showLastColumn="0" showRowStripes="1" showColumnStripes="0"/>
</table>
</file>

<file path=xl/tables/table2.xml><?xml version="1.0" encoding="utf-8"?>
<table xmlns="http://schemas.openxmlformats.org/spreadsheetml/2006/main" id="2" name="Таблица2" displayName="Таблица2" ref="D1:D8" totalsRowCount="1">
  <autoFilter ref="D1:D7"/>
  <tableColumns count="1">
    <tableColumn id="1" name="Одномест, RUB" dataDxfId="11" totalsRowDxfId="7"/>
  </tableColumns>
  <tableStyleInfo name="TableStyleMedium2" showFirstColumn="0" showLastColumn="0" showRowStripes="1" showColumnStripes="0"/>
</table>
</file>

<file path=xl/tables/table3.xml><?xml version="1.0" encoding="utf-8"?>
<table xmlns="http://schemas.openxmlformats.org/spreadsheetml/2006/main" id="3" name="Таблица3" displayName="Таблица3" ref="F1:F8" totalsRowCount="1">
  <autoFilter ref="F1:F7"/>
  <tableColumns count="1">
    <tableColumn id="1" name="Стоимость 2-х мест, RUB" dataDxfId="10" totalsRowDxfId="6"/>
  </tableColumns>
  <tableStyleInfo name="TableStyleMedium2" showFirstColumn="0" showLastColumn="0" showRowStripes="1" showColumnStripes="0"/>
</table>
</file>

<file path=xl/tables/table4.xml><?xml version="1.0" encoding="utf-8"?>
<table xmlns="http://schemas.openxmlformats.org/spreadsheetml/2006/main" id="4" name="Таблица25" displayName="Таблица25" ref="H1:H8" totalsRowCount="1">
  <autoFilter ref="H1:H7"/>
  <tableColumns count="1">
    <tableColumn id="1" name="Одномест, ТН" dataDxfId="9" totalsRowDxfId="5"/>
  </tableColumns>
  <tableStyleInfo name="TableStyleMedium2" showFirstColumn="0" showLastColumn="0" showRowStripes="1" showColumnStripes="0"/>
</table>
</file>

<file path=xl/tables/table5.xml><?xml version="1.0" encoding="utf-8"?>
<table xmlns="http://schemas.openxmlformats.org/spreadsheetml/2006/main" id="5" name="Таблица36" displayName="Таблица36" ref="J1:J8" totalsRowCount="1">
  <autoFilter ref="J1:J7"/>
  <tableColumns count="1">
    <tableColumn id="1" name="Стоимость 2-х мест, ТН" dataDxfId="8" totalsRowDxfId="4"/>
  </tableColumns>
  <tableStyleInfo name="TableStyleMedium2" showFirstColumn="0" showLastColumn="0" showRowStripes="1" showColumnStripes="0"/>
</table>
</file>

<file path=xl/tables/table6.xml><?xml version="1.0" encoding="utf-8"?>
<table xmlns="http://schemas.openxmlformats.org/spreadsheetml/2006/main" id="6" name="Таблица27" displayName="Таблица27" ref="L1:L8" totalsRowCount="1">
  <autoFilter ref="L1:L7"/>
  <tableColumns count="1">
    <tableColumn id="1" name="Одномест, USD" dataDxfId="3" totalsRowDxfId="1"/>
  </tableColumns>
  <tableStyleInfo name="TableStyleMedium2" showFirstColumn="0" showLastColumn="0" showRowStripes="1" showColumnStripes="0"/>
</table>
</file>

<file path=xl/tables/table7.xml><?xml version="1.0" encoding="utf-8"?>
<table xmlns="http://schemas.openxmlformats.org/spreadsheetml/2006/main" id="7" name="Таблица38" displayName="Таблица38" ref="N1:N8" totalsRowCount="1">
  <autoFilter ref="N1:N7"/>
  <tableColumns count="1">
    <tableColumn id="1" name="Стоимость 2-х мест, USD" dataDxfId="2" totalsRowDxfId="0"/>
  </tableColumns>
  <tableStyleInfo name="TableStyleMedium2" showFirstColumn="0" showLastColumn="0" showRowStripes="1" showColumnStripes="0"/>
</table>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6.xml"/><Relationship Id="rId3" Type="http://schemas.openxmlformats.org/officeDocument/2006/relationships/ctrlProp" Target="../ctrlProps/ctrlProp11.xml"/><Relationship Id="rId7" Type="http://schemas.openxmlformats.org/officeDocument/2006/relationships/ctrlProp" Target="../ctrlProps/ctrlProp15.xml"/><Relationship Id="rId12" Type="http://schemas.openxmlformats.org/officeDocument/2006/relationships/ctrlProp" Target="../ctrlProps/ctrlProp20.xml"/><Relationship Id="rId2" Type="http://schemas.openxmlformats.org/officeDocument/2006/relationships/vmlDrawing" Target="../drawings/vmlDrawing2.vml"/><Relationship Id="rId1" Type="http://schemas.openxmlformats.org/officeDocument/2006/relationships/drawing" Target="../drawings/drawing2.xml"/><Relationship Id="rId6" Type="http://schemas.openxmlformats.org/officeDocument/2006/relationships/ctrlProp" Target="../ctrlProps/ctrlProp14.xml"/><Relationship Id="rId11" Type="http://schemas.openxmlformats.org/officeDocument/2006/relationships/ctrlProp" Target="../ctrlProps/ctrlProp19.xml"/><Relationship Id="rId5" Type="http://schemas.openxmlformats.org/officeDocument/2006/relationships/ctrlProp" Target="../ctrlProps/ctrlProp13.xml"/><Relationship Id="rId10" Type="http://schemas.openxmlformats.org/officeDocument/2006/relationships/ctrlProp" Target="../ctrlProps/ctrlProp18.xml"/><Relationship Id="rId4" Type="http://schemas.openxmlformats.org/officeDocument/2006/relationships/ctrlProp" Target="../ctrlProps/ctrlProp12.xml"/><Relationship Id="rId9" Type="http://schemas.openxmlformats.org/officeDocument/2006/relationships/ctrlProp" Target="../ctrlProps/ctrlProp17.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26.xml"/><Relationship Id="rId3" Type="http://schemas.openxmlformats.org/officeDocument/2006/relationships/ctrlProp" Target="../ctrlProps/ctrlProp21.xml"/><Relationship Id="rId7" Type="http://schemas.openxmlformats.org/officeDocument/2006/relationships/ctrlProp" Target="../ctrlProps/ctrlProp25.xml"/><Relationship Id="rId12" Type="http://schemas.openxmlformats.org/officeDocument/2006/relationships/ctrlProp" Target="../ctrlProps/ctrlProp30.xml"/><Relationship Id="rId2" Type="http://schemas.openxmlformats.org/officeDocument/2006/relationships/vmlDrawing" Target="../drawings/vmlDrawing3.vml"/><Relationship Id="rId1" Type="http://schemas.openxmlformats.org/officeDocument/2006/relationships/drawing" Target="../drawings/drawing3.xml"/><Relationship Id="rId6" Type="http://schemas.openxmlformats.org/officeDocument/2006/relationships/ctrlProp" Target="../ctrlProps/ctrlProp24.xml"/><Relationship Id="rId11" Type="http://schemas.openxmlformats.org/officeDocument/2006/relationships/ctrlProp" Target="../ctrlProps/ctrlProp29.xml"/><Relationship Id="rId5" Type="http://schemas.openxmlformats.org/officeDocument/2006/relationships/ctrlProp" Target="../ctrlProps/ctrlProp23.xml"/><Relationship Id="rId10" Type="http://schemas.openxmlformats.org/officeDocument/2006/relationships/ctrlProp" Target="../ctrlProps/ctrlProp28.xml"/><Relationship Id="rId4" Type="http://schemas.openxmlformats.org/officeDocument/2006/relationships/ctrlProp" Target="../ctrlProps/ctrlProp22.xml"/><Relationship Id="rId9" Type="http://schemas.openxmlformats.org/officeDocument/2006/relationships/ctrlProp" Target="../ctrlProps/ctrlProp27.xml"/></Relationships>
</file>

<file path=xl/worksheets/_rels/sheet4.xml.rels><?xml version="1.0" encoding="UTF-8" standalone="yes"?>
<Relationships xmlns="http://schemas.openxmlformats.org/package/2006/relationships"><Relationship Id="rId3" Type="http://schemas.openxmlformats.org/officeDocument/2006/relationships/table" Target="../tables/table3.xml"/><Relationship Id="rId7" Type="http://schemas.openxmlformats.org/officeDocument/2006/relationships/table" Target="../tables/table7.xml"/><Relationship Id="rId2" Type="http://schemas.openxmlformats.org/officeDocument/2006/relationships/table" Target="../tables/table2.xml"/><Relationship Id="rId1" Type="http://schemas.openxmlformats.org/officeDocument/2006/relationships/table" Target="../tables/table1.xml"/><Relationship Id="rId6" Type="http://schemas.openxmlformats.org/officeDocument/2006/relationships/table" Target="../tables/table6.xml"/><Relationship Id="rId5" Type="http://schemas.openxmlformats.org/officeDocument/2006/relationships/table" Target="../tables/table5.xml"/><Relationship Id="rId4" Type="http://schemas.openxmlformats.org/officeDocument/2006/relationships/table" Target="../tables/table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pageSetUpPr fitToPage="1"/>
  </sheetPr>
  <dimension ref="A1:K115"/>
  <sheetViews>
    <sheetView tabSelected="1" zoomScale="80" zoomScaleNormal="80" workbookViewId="0">
      <selection activeCell="Q37" sqref="Q37"/>
    </sheetView>
  </sheetViews>
  <sheetFormatPr defaultRowHeight="15.75" customHeight="1"/>
  <cols>
    <col min="1" max="1" width="24.77734375" customWidth="1"/>
    <col min="2" max="2" width="22.5546875" customWidth="1"/>
    <col min="3" max="3" width="17.109375" customWidth="1"/>
    <col min="4" max="4" width="9.6640625" customWidth="1"/>
    <col min="5" max="5" width="9.33203125" customWidth="1"/>
    <col min="6" max="6" width="10.6640625" customWidth="1"/>
    <col min="7" max="7" width="2.21875" customWidth="1"/>
    <col min="8" max="8" width="1.6640625" customWidth="1"/>
    <col min="9" max="9" width="10" customWidth="1"/>
    <col min="10" max="10" width="1.88671875" customWidth="1"/>
    <col min="11" max="11" width="14.109375" customWidth="1"/>
  </cols>
  <sheetData>
    <row r="1" spans="1:11" ht="102" customHeight="1">
      <c r="A1" s="49" t="s">
        <v>56</v>
      </c>
      <c r="B1" s="77" t="s">
        <v>55</v>
      </c>
      <c r="C1" s="77"/>
      <c r="D1" s="77"/>
      <c r="E1" s="77"/>
      <c r="F1" s="77"/>
      <c r="G1" s="77"/>
      <c r="H1" s="2"/>
      <c r="I1" s="78"/>
      <c r="J1" s="78"/>
      <c r="K1" s="78"/>
    </row>
    <row r="2" spans="1:11" ht="5.25" customHeight="1">
      <c r="A2" s="102"/>
      <c r="B2" s="109"/>
      <c r="C2" s="109"/>
      <c r="D2" s="109"/>
      <c r="E2" s="109"/>
      <c r="F2" s="109"/>
      <c r="G2" s="109"/>
      <c r="H2" s="109"/>
      <c r="I2" s="109"/>
      <c r="J2" s="109"/>
      <c r="K2" s="109"/>
    </row>
    <row r="3" spans="1:11" ht="15.75" customHeight="1">
      <c r="A3" s="102"/>
      <c r="B3" s="110" t="s">
        <v>10</v>
      </c>
      <c r="C3" s="110"/>
      <c r="D3" s="110"/>
      <c r="E3" s="110"/>
      <c r="F3" s="110"/>
      <c r="G3" s="110"/>
      <c r="H3" s="110"/>
      <c r="I3" s="110"/>
      <c r="J3" s="110"/>
      <c r="K3" s="110"/>
    </row>
    <row r="4" spans="1:11" ht="27.75" customHeight="1">
      <c r="A4" s="3" t="s">
        <v>57</v>
      </c>
      <c r="B4" s="111"/>
      <c r="C4" s="111"/>
      <c r="D4" s="111"/>
      <c r="E4" s="111"/>
      <c r="F4" s="111"/>
      <c r="G4" s="111"/>
      <c r="H4" s="111"/>
      <c r="I4" s="111"/>
      <c r="J4" s="111"/>
      <c r="K4" s="111"/>
    </row>
    <row r="5" spans="1:11" ht="3" customHeight="1">
      <c r="A5" s="21"/>
      <c r="B5" s="101"/>
      <c r="C5" s="101"/>
      <c r="D5" s="101"/>
      <c r="E5" s="101"/>
      <c r="F5" s="101"/>
      <c r="G5" s="101"/>
      <c r="H5" s="101"/>
      <c r="I5" s="101"/>
      <c r="J5" s="101"/>
      <c r="K5" s="101"/>
    </row>
    <row r="6" spans="1:11" ht="26.25" customHeight="1">
      <c r="A6" s="4" t="s">
        <v>11</v>
      </c>
      <c r="B6" s="73"/>
      <c r="C6" s="73"/>
      <c r="D6" s="73"/>
      <c r="E6" s="73"/>
      <c r="F6" s="73"/>
      <c r="G6" s="73"/>
      <c r="H6" s="73"/>
      <c r="I6" s="73"/>
      <c r="J6" s="73"/>
      <c r="K6" s="73"/>
    </row>
    <row r="7" spans="1:11" ht="3" customHeight="1">
      <c r="A7" s="5"/>
      <c r="B7" s="101"/>
      <c r="C7" s="101"/>
      <c r="D7" s="101"/>
      <c r="E7" s="101"/>
      <c r="F7" s="101"/>
      <c r="G7" s="101"/>
      <c r="H7" s="101"/>
      <c r="I7" s="101"/>
      <c r="J7" s="101"/>
      <c r="K7" s="101"/>
    </row>
    <row r="8" spans="1:11" ht="15.75" customHeight="1">
      <c r="A8" s="4" t="s">
        <v>13</v>
      </c>
      <c r="B8" s="76"/>
      <c r="C8" s="76"/>
      <c r="D8" s="76"/>
      <c r="E8" s="76"/>
      <c r="F8" s="76"/>
      <c r="G8" s="76"/>
      <c r="H8" s="76"/>
      <c r="I8" s="76"/>
      <c r="J8" s="76"/>
      <c r="K8" s="76"/>
    </row>
    <row r="9" spans="1:11" ht="3" customHeight="1">
      <c r="A9" s="5"/>
      <c r="B9" s="94"/>
      <c r="C9" s="94"/>
      <c r="D9" s="94"/>
      <c r="E9" s="94"/>
      <c r="F9" s="95"/>
      <c r="G9" s="95"/>
      <c r="H9" s="24"/>
      <c r="I9" s="99"/>
      <c r="J9" s="99"/>
      <c r="K9" s="99"/>
    </row>
    <row r="10" spans="1:11" ht="18.600000000000001" customHeight="1">
      <c r="A10" s="4" t="s">
        <v>12</v>
      </c>
      <c r="B10" s="73"/>
      <c r="C10" s="73"/>
      <c r="D10" s="73"/>
      <c r="E10" s="73"/>
      <c r="F10" s="73"/>
      <c r="G10" s="73"/>
      <c r="H10" s="73"/>
      <c r="I10" s="73"/>
      <c r="J10" s="73"/>
      <c r="K10" s="73"/>
    </row>
    <row r="11" spans="1:11" ht="3" customHeight="1">
      <c r="A11" s="5"/>
      <c r="B11" s="94"/>
      <c r="C11" s="94"/>
      <c r="D11" s="94"/>
      <c r="E11" s="94"/>
      <c r="F11" s="95"/>
      <c r="G11" s="95"/>
      <c r="H11" s="24"/>
      <c r="I11" s="99"/>
      <c r="J11" s="99"/>
      <c r="K11" s="99"/>
    </row>
    <row r="12" spans="1:11" ht="25.8" customHeight="1">
      <c r="A12" s="4" t="s">
        <v>61</v>
      </c>
      <c r="B12" s="73"/>
      <c r="C12" s="73"/>
      <c r="D12" s="73"/>
      <c r="E12" s="73"/>
      <c r="F12" s="103" t="s">
        <v>0</v>
      </c>
      <c r="G12" s="103"/>
      <c r="H12" s="8"/>
      <c r="I12" s="104"/>
      <c r="J12" s="104"/>
      <c r="K12" s="104"/>
    </row>
    <row r="13" spans="1:11" ht="3" customHeight="1">
      <c r="A13" s="5"/>
      <c r="B13" s="101"/>
      <c r="C13" s="101"/>
      <c r="D13" s="101"/>
      <c r="E13" s="101"/>
      <c r="F13" s="101"/>
      <c r="G13" s="101"/>
      <c r="H13" s="101"/>
      <c r="I13" s="101"/>
      <c r="J13" s="101"/>
      <c r="K13" s="101"/>
    </row>
    <row r="14" spans="1:11" ht="26.4" customHeight="1">
      <c r="A14" s="4" t="s">
        <v>62</v>
      </c>
      <c r="B14" s="73"/>
      <c r="C14" s="73"/>
      <c r="D14" s="73"/>
      <c r="E14" s="73"/>
      <c r="F14" s="73"/>
      <c r="G14" s="73"/>
      <c r="H14" s="73"/>
      <c r="I14" s="73"/>
      <c r="J14" s="73"/>
      <c r="K14" s="73"/>
    </row>
    <row r="15" spans="1:11" ht="3" customHeight="1">
      <c r="A15" s="5"/>
      <c r="B15" s="101"/>
      <c r="C15" s="101"/>
      <c r="D15" s="101"/>
      <c r="E15" s="101"/>
      <c r="F15" s="101"/>
      <c r="G15" s="101"/>
      <c r="H15" s="101"/>
      <c r="I15" s="101"/>
      <c r="J15" s="101"/>
      <c r="K15" s="101"/>
    </row>
    <row r="16" spans="1:11" ht="15.75" customHeight="1">
      <c r="A16" s="4" t="s">
        <v>14</v>
      </c>
      <c r="B16" s="73"/>
      <c r="C16" s="73"/>
      <c r="D16" s="73"/>
      <c r="E16" s="73"/>
      <c r="F16" s="73"/>
      <c r="G16" s="73"/>
      <c r="H16" s="73"/>
      <c r="I16" s="73"/>
      <c r="J16" s="73"/>
      <c r="K16" s="73"/>
    </row>
    <row r="17" spans="1:11" ht="3" customHeight="1">
      <c r="A17" s="5"/>
      <c r="B17" s="94"/>
      <c r="C17" s="94"/>
      <c r="D17" s="94"/>
      <c r="E17" s="94"/>
      <c r="F17" s="95"/>
      <c r="G17" s="95"/>
      <c r="H17" s="24"/>
      <c r="I17" s="99"/>
      <c r="J17" s="99"/>
      <c r="K17" s="99"/>
    </row>
    <row r="18" spans="1:11" ht="26.25" customHeight="1">
      <c r="A18" s="4" t="s">
        <v>63</v>
      </c>
      <c r="B18" s="73"/>
      <c r="C18" s="73"/>
      <c r="D18" s="73"/>
      <c r="E18" s="73"/>
      <c r="F18" s="103" t="s">
        <v>1</v>
      </c>
      <c r="G18" s="103"/>
      <c r="H18" s="8"/>
      <c r="I18" s="104"/>
      <c r="J18" s="104"/>
      <c r="K18" s="104"/>
    </row>
    <row r="19" spans="1:11" ht="3" customHeight="1">
      <c r="A19" s="21"/>
      <c r="B19" s="101"/>
      <c r="C19" s="101"/>
      <c r="D19" s="101"/>
      <c r="E19" s="101"/>
      <c r="F19" s="101"/>
      <c r="G19" s="101"/>
      <c r="H19" s="101"/>
      <c r="I19" s="101"/>
      <c r="J19" s="101"/>
      <c r="K19" s="101"/>
    </row>
    <row r="20" spans="1:11" ht="15.75" customHeight="1">
      <c r="A20" s="3" t="s">
        <v>15</v>
      </c>
      <c r="B20" s="105"/>
      <c r="C20" s="105"/>
      <c r="D20" s="105"/>
      <c r="E20" s="105"/>
      <c r="F20" s="105"/>
      <c r="G20" s="105"/>
      <c r="H20" s="105"/>
      <c r="I20" s="105"/>
      <c r="J20" s="105"/>
      <c r="K20" s="105"/>
    </row>
    <row r="21" spans="1:11" ht="3" customHeight="1">
      <c r="A21" s="5"/>
      <c r="B21" s="101"/>
      <c r="C21" s="101"/>
      <c r="D21" s="101"/>
      <c r="E21" s="101"/>
      <c r="F21" s="101"/>
      <c r="G21" s="101"/>
      <c r="H21" s="101"/>
      <c r="I21" s="101"/>
      <c r="J21" s="101"/>
      <c r="K21" s="101"/>
    </row>
    <row r="22" spans="1:11" ht="22.5" customHeight="1">
      <c r="A22" s="6" t="s">
        <v>58</v>
      </c>
      <c r="B22" s="73"/>
      <c r="C22" s="73"/>
      <c r="D22" s="73"/>
      <c r="E22" s="73"/>
      <c r="F22" s="73"/>
      <c r="G22" s="73"/>
      <c r="H22" s="73"/>
      <c r="I22" s="73"/>
      <c r="J22" s="73"/>
      <c r="K22" s="73"/>
    </row>
    <row r="23" spans="1:11" ht="3" customHeight="1">
      <c r="A23" s="7"/>
      <c r="B23" s="101"/>
      <c r="C23" s="101"/>
      <c r="D23" s="101"/>
      <c r="E23" s="101"/>
      <c r="F23" s="101"/>
      <c r="G23" s="101"/>
      <c r="H23" s="101"/>
      <c r="I23" s="101"/>
      <c r="J23" s="101"/>
      <c r="K23" s="101"/>
    </row>
    <row r="24" spans="1:11" ht="28.2" customHeight="1">
      <c r="A24" s="6" t="s">
        <v>64</v>
      </c>
      <c r="B24" s="73"/>
      <c r="C24" s="73"/>
      <c r="D24" s="73"/>
      <c r="E24" s="73"/>
      <c r="F24" s="73"/>
      <c r="G24" s="73"/>
      <c r="H24" s="73"/>
      <c r="I24" s="73"/>
      <c r="J24" s="73"/>
      <c r="K24" s="73"/>
    </row>
    <row r="25" spans="1:11" ht="3" customHeight="1">
      <c r="A25" s="7"/>
      <c r="B25" s="101"/>
      <c r="C25" s="101"/>
      <c r="D25" s="101"/>
      <c r="E25" s="101"/>
      <c r="F25" s="101"/>
      <c r="G25" s="101"/>
      <c r="H25" s="101"/>
      <c r="I25" s="101"/>
      <c r="J25" s="101"/>
      <c r="K25" s="101"/>
    </row>
    <row r="26" spans="1:11" ht="16.5" customHeight="1">
      <c r="A26" s="4" t="s">
        <v>16</v>
      </c>
      <c r="B26" s="73"/>
      <c r="C26" s="73"/>
      <c r="D26" s="73"/>
      <c r="E26" s="73"/>
      <c r="F26" s="103" t="s">
        <v>2</v>
      </c>
      <c r="G26" s="103"/>
      <c r="H26" s="8"/>
      <c r="I26" s="104"/>
      <c r="J26" s="104"/>
      <c r="K26" s="104"/>
    </row>
    <row r="27" spans="1:11" ht="3" customHeight="1">
      <c r="A27" s="7"/>
      <c r="B27" s="101"/>
      <c r="C27" s="101"/>
      <c r="D27" s="101"/>
      <c r="E27" s="101"/>
      <c r="F27" s="101"/>
      <c r="G27" s="101"/>
      <c r="H27" s="101"/>
      <c r="I27" s="101"/>
      <c r="J27" s="101"/>
      <c r="K27" s="101"/>
    </row>
    <row r="28" spans="1:11" ht="15.75" customHeight="1">
      <c r="A28" s="102" t="s">
        <v>17</v>
      </c>
      <c r="B28" s="92"/>
      <c r="C28" s="92"/>
      <c r="D28" s="92"/>
      <c r="E28" s="25"/>
      <c r="F28" s="25"/>
      <c r="G28" s="25"/>
      <c r="H28" s="25"/>
      <c r="I28" s="25"/>
      <c r="J28" s="25"/>
      <c r="K28" s="25"/>
    </row>
    <row r="29" spans="1:11" ht="15.75" customHeight="1">
      <c r="A29" s="102"/>
      <c r="B29" s="92"/>
      <c r="C29" s="92"/>
      <c r="D29" s="92"/>
      <c r="E29" s="25"/>
      <c r="F29" s="25"/>
      <c r="G29" s="25"/>
      <c r="H29" s="25"/>
      <c r="I29" s="25"/>
      <c r="J29" s="25"/>
      <c r="K29" s="25"/>
    </row>
    <row r="30" spans="1:11" ht="15.75" customHeight="1">
      <c r="A30" s="9"/>
      <c r="B30" s="92"/>
      <c r="C30" s="92"/>
      <c r="D30" s="92"/>
      <c r="E30" s="25"/>
      <c r="F30" s="25"/>
      <c r="G30" s="25"/>
      <c r="H30" s="25"/>
      <c r="I30" s="25"/>
      <c r="J30" s="25"/>
      <c r="K30" s="25"/>
    </row>
    <row r="31" spans="1:11" ht="15.75" customHeight="1">
      <c r="A31" s="9"/>
      <c r="B31" s="91"/>
      <c r="C31" s="91"/>
      <c r="D31" s="91"/>
      <c r="E31" s="100"/>
      <c r="F31" s="100"/>
      <c r="G31" s="100"/>
      <c r="H31" s="100"/>
      <c r="I31" s="100"/>
      <c r="J31" s="100"/>
      <c r="K31" s="100"/>
    </row>
    <row r="32" spans="1:11" ht="3" customHeight="1">
      <c r="A32" s="10"/>
      <c r="B32" s="26"/>
      <c r="C32" s="26"/>
      <c r="D32" s="26"/>
      <c r="E32" s="26"/>
      <c r="F32" s="26"/>
      <c r="G32" s="26"/>
      <c r="H32" s="26"/>
      <c r="I32" s="26"/>
      <c r="J32" s="26"/>
      <c r="K32" s="26"/>
    </row>
    <row r="33" spans="1:11" ht="108.6" customHeight="1">
      <c r="A33" s="55" t="s">
        <v>48</v>
      </c>
      <c r="B33" s="86"/>
      <c r="C33" s="86"/>
      <c r="D33" s="86"/>
      <c r="E33" s="86"/>
      <c r="F33" s="86"/>
      <c r="G33" s="86"/>
      <c r="H33" s="86"/>
      <c r="I33" s="86"/>
      <c r="J33" s="86"/>
      <c r="K33" s="86"/>
    </row>
    <row r="34" spans="1:11" ht="3" customHeight="1">
      <c r="A34" s="10"/>
      <c r="B34" s="26"/>
      <c r="C34" s="26"/>
      <c r="D34" s="26"/>
      <c r="E34" s="26"/>
      <c r="F34" s="26"/>
      <c r="G34" s="26"/>
      <c r="H34" s="26"/>
      <c r="I34" s="26"/>
      <c r="J34" s="26"/>
      <c r="K34" s="26"/>
    </row>
    <row r="35" spans="1:11" ht="25.5" customHeight="1">
      <c r="A35" s="39" t="s">
        <v>18</v>
      </c>
      <c r="B35" s="27"/>
      <c r="C35" s="26"/>
      <c r="D35" s="26"/>
      <c r="E35" s="26"/>
      <c r="F35" s="26"/>
      <c r="G35" s="26"/>
      <c r="H35" s="26"/>
      <c r="I35" s="26"/>
      <c r="J35" s="26"/>
      <c r="K35" s="26"/>
    </row>
    <row r="36" spans="1:11" ht="3" customHeight="1">
      <c r="A36" s="10"/>
      <c r="B36" s="26"/>
      <c r="C36" s="26"/>
      <c r="D36" s="26"/>
      <c r="E36" s="26"/>
      <c r="F36" s="26"/>
      <c r="G36" s="26"/>
      <c r="H36" s="26"/>
      <c r="I36" s="26"/>
      <c r="J36" s="26"/>
      <c r="K36" s="26"/>
    </row>
    <row r="37" spans="1:11" ht="26.25" customHeight="1">
      <c r="A37" s="39" t="s">
        <v>19</v>
      </c>
      <c r="B37" s="11" t="s">
        <v>20</v>
      </c>
      <c r="C37" s="52" t="s">
        <v>21</v>
      </c>
      <c r="D37" s="10"/>
      <c r="E37" s="27"/>
      <c r="F37" s="97">
        <f>IF(B35=1,'Тип участия'!C2,IF(B35=2,'Тип участия'!C3,IF(B35=3,'Тип участия'!C3,IF(B35&gt;3,'Тип участия'!C4,55000))))</f>
        <v>55000</v>
      </c>
      <c r="G37" s="98" t="e">
        <f>IF(B35=отели!#REF!,отели!#REF!,IF(B35=отели!#REF!,отели!#REF!,IF(B35=отели!#REF!,отели!#REF!,IF(B35=отели!#REF!,отели!#REF!,0))))</f>
        <v>#REF!</v>
      </c>
      <c r="H37" s="13" t="s">
        <v>3</v>
      </c>
      <c r="I37" s="96">
        <f>E37*F37</f>
        <v>0</v>
      </c>
      <c r="J37" s="96"/>
      <c r="K37" s="96"/>
    </row>
    <row r="38" spans="1:11" ht="82.2" customHeight="1">
      <c r="A38" s="10"/>
      <c r="B38" s="89" t="s">
        <v>59</v>
      </c>
      <c r="C38" s="89"/>
      <c r="D38" s="89"/>
      <c r="E38" s="89"/>
      <c r="F38" s="89"/>
      <c r="G38" s="89"/>
      <c r="H38" s="89"/>
      <c r="I38" s="89"/>
      <c r="J38" s="89"/>
      <c r="K38" s="89"/>
    </row>
    <row r="39" spans="1:11" ht="15.75" customHeight="1">
      <c r="A39" s="10"/>
      <c r="B39" s="11" t="s">
        <v>22</v>
      </c>
      <c r="C39" s="10" t="s">
        <v>21</v>
      </c>
      <c r="D39" s="10"/>
      <c r="E39" s="27"/>
      <c r="F39" s="97">
        <f>IF(B35=1,'Тип участия'!B2,IF(B35=2,'Тип участия'!B3,IF(B35=3,'Тип участия'!B3,IF(B35&gt;3,'Тип участия'!B4,75000))))</f>
        <v>75000</v>
      </c>
      <c r="G39" s="97" t="e">
        <f>IF(B37=отели!#REF!,отели!#REF!,IF(B37=отели!#REF!,отели!#REF!,IF(B37=отели!#REF!,отели!#REF!,IF(B37=отели!#REF!,отели!#REF!,0))))</f>
        <v>#REF!</v>
      </c>
      <c r="H39" s="12" t="s">
        <v>3</v>
      </c>
      <c r="I39" s="96">
        <f>E39*F39</f>
        <v>0</v>
      </c>
      <c r="J39" s="96"/>
      <c r="K39" s="96"/>
    </row>
    <row r="40" spans="1:11" ht="83.4" customHeight="1">
      <c r="A40" s="10"/>
      <c r="B40" s="89" t="s">
        <v>60</v>
      </c>
      <c r="C40" s="89"/>
      <c r="D40" s="89"/>
      <c r="E40" s="89"/>
      <c r="F40" s="89"/>
      <c r="G40" s="89"/>
      <c r="H40" s="89"/>
      <c r="I40" s="89"/>
      <c r="J40" s="89"/>
      <c r="K40" s="89"/>
    </row>
    <row r="41" spans="1:11" ht="2.25" customHeight="1">
      <c r="A41" s="10"/>
      <c r="B41" s="28"/>
      <c r="C41" s="28"/>
      <c r="D41" s="28"/>
      <c r="E41" s="28"/>
      <c r="F41" s="26"/>
      <c r="G41" s="26"/>
      <c r="H41" s="26"/>
      <c r="I41" s="26"/>
      <c r="J41" s="26"/>
      <c r="K41" s="26"/>
    </row>
    <row r="42" spans="1:11" ht="27" customHeight="1">
      <c r="A42" s="39" t="s">
        <v>23</v>
      </c>
      <c r="B42" s="26"/>
      <c r="C42" s="26"/>
      <c r="D42" s="26"/>
      <c r="E42" s="26"/>
      <c r="F42" s="26"/>
      <c r="G42" s="26"/>
      <c r="H42" s="26"/>
      <c r="I42" s="26"/>
      <c r="J42" s="26"/>
      <c r="K42" s="26"/>
    </row>
    <row r="43" spans="1:11" ht="24.75" customHeight="1">
      <c r="A43" s="14" t="s">
        <v>24</v>
      </c>
      <c r="B43" s="73"/>
      <c r="C43" s="73"/>
      <c r="D43" s="73"/>
      <c r="E43" s="73"/>
      <c r="F43" s="73"/>
      <c r="G43" s="73"/>
      <c r="H43" s="73"/>
      <c r="I43" s="73"/>
      <c r="J43" s="73"/>
      <c r="K43" s="73"/>
    </row>
    <row r="44" spans="1:11" ht="3" customHeight="1">
      <c r="A44" s="4"/>
      <c r="B44" s="72"/>
      <c r="C44" s="72"/>
      <c r="D44" s="72"/>
      <c r="E44" s="72"/>
      <c r="F44" s="72"/>
      <c r="G44" s="72"/>
      <c r="H44" s="72"/>
      <c r="I44" s="72"/>
      <c r="J44" s="72"/>
      <c r="K44" s="72"/>
    </row>
    <row r="45" spans="1:11" ht="15.75" customHeight="1">
      <c r="A45" s="4" t="s">
        <v>25</v>
      </c>
      <c r="B45" s="73"/>
      <c r="C45" s="73"/>
      <c r="D45" s="73"/>
      <c r="E45" s="73"/>
      <c r="F45" s="73"/>
      <c r="G45" s="73"/>
      <c r="H45" s="73"/>
      <c r="I45" s="73"/>
      <c r="J45" s="73"/>
      <c r="K45" s="73"/>
    </row>
    <row r="46" spans="1:11" ht="3" customHeight="1">
      <c r="A46" s="4"/>
      <c r="B46" s="74"/>
      <c r="C46" s="74"/>
      <c r="D46" s="74"/>
      <c r="E46" s="74"/>
      <c r="F46" s="74"/>
      <c r="G46" s="74"/>
      <c r="H46" s="29"/>
      <c r="I46" s="72"/>
      <c r="J46" s="72"/>
      <c r="K46" s="72"/>
    </row>
    <row r="47" spans="1:11" ht="24.75" customHeight="1">
      <c r="A47" s="4" t="s">
        <v>26</v>
      </c>
      <c r="B47" s="73"/>
      <c r="C47" s="73"/>
      <c r="D47" s="73"/>
      <c r="E47" s="73"/>
      <c r="F47" s="75" t="s">
        <v>1</v>
      </c>
      <c r="G47" s="75"/>
      <c r="H47" s="16"/>
      <c r="I47" s="73"/>
      <c r="J47" s="73"/>
      <c r="K47" s="73"/>
    </row>
    <row r="48" spans="1:11" ht="3.75" customHeight="1">
      <c r="A48" s="4"/>
      <c r="B48" s="26"/>
      <c r="C48" s="26"/>
      <c r="D48" s="26"/>
      <c r="E48" s="26"/>
      <c r="F48" s="26"/>
      <c r="G48" s="26"/>
      <c r="H48" s="26"/>
      <c r="I48" s="26"/>
      <c r="J48" s="26"/>
      <c r="K48" s="26"/>
    </row>
    <row r="49" spans="1:11" ht="27" customHeight="1">
      <c r="A49" s="14" t="s">
        <v>29</v>
      </c>
      <c r="B49" s="73"/>
      <c r="C49" s="73"/>
      <c r="D49" s="73"/>
      <c r="E49" s="73"/>
      <c r="F49" s="73"/>
      <c r="G49" s="73"/>
      <c r="H49" s="73"/>
      <c r="I49" s="73"/>
      <c r="J49" s="73"/>
      <c r="K49" s="73"/>
    </row>
    <row r="50" spans="1:11" ht="3" customHeight="1">
      <c r="A50" s="4"/>
      <c r="B50" s="72"/>
      <c r="C50" s="72"/>
      <c r="D50" s="72"/>
      <c r="E50" s="72"/>
      <c r="F50" s="72"/>
      <c r="G50" s="72"/>
      <c r="H50" s="72"/>
      <c r="I50" s="72"/>
      <c r="J50" s="72"/>
      <c r="K50" s="72"/>
    </row>
    <row r="51" spans="1:11" ht="15.75" customHeight="1">
      <c r="A51" s="4" t="s">
        <v>25</v>
      </c>
      <c r="B51" s="73"/>
      <c r="C51" s="73"/>
      <c r="D51" s="73"/>
      <c r="E51" s="73"/>
      <c r="F51" s="73"/>
      <c r="G51" s="73"/>
      <c r="H51" s="73"/>
      <c r="I51" s="73"/>
      <c r="J51" s="73"/>
      <c r="K51" s="73"/>
    </row>
    <row r="52" spans="1:11" ht="3" customHeight="1">
      <c r="A52" s="4"/>
      <c r="B52" s="74"/>
      <c r="C52" s="74"/>
      <c r="D52" s="74"/>
      <c r="E52" s="74"/>
      <c r="F52" s="74"/>
      <c r="G52" s="74"/>
      <c r="H52" s="29"/>
      <c r="I52" s="72"/>
      <c r="J52" s="72"/>
      <c r="K52" s="72"/>
    </row>
    <row r="53" spans="1:11" ht="24" customHeight="1">
      <c r="A53" s="4" t="s">
        <v>27</v>
      </c>
      <c r="B53" s="73"/>
      <c r="C53" s="73"/>
      <c r="D53" s="73"/>
      <c r="E53" s="73"/>
      <c r="F53" s="75" t="s">
        <v>1</v>
      </c>
      <c r="G53" s="75"/>
      <c r="H53" s="16"/>
      <c r="I53" s="73"/>
      <c r="J53" s="73"/>
      <c r="K53" s="73"/>
    </row>
    <row r="54" spans="1:11" ht="3.75" customHeight="1">
      <c r="A54" s="10"/>
      <c r="B54" s="26"/>
      <c r="C54" s="26"/>
      <c r="D54" s="26"/>
      <c r="E54" s="26"/>
      <c r="F54" s="26"/>
      <c r="G54" s="26"/>
      <c r="H54" s="26"/>
      <c r="I54" s="26"/>
      <c r="J54" s="26"/>
      <c r="K54" s="26"/>
    </row>
    <row r="55" spans="1:11" ht="24.75" customHeight="1">
      <c r="A55" s="48" t="s">
        <v>28</v>
      </c>
      <c r="B55" s="73"/>
      <c r="C55" s="73"/>
      <c r="D55" s="73"/>
      <c r="E55" s="73"/>
      <c r="F55" s="73"/>
      <c r="G55" s="73"/>
      <c r="H55" s="73"/>
      <c r="I55" s="73"/>
      <c r="J55" s="73"/>
      <c r="K55" s="73"/>
    </row>
    <row r="56" spans="1:11" ht="3" customHeight="1">
      <c r="A56" s="47"/>
      <c r="B56" s="72"/>
      <c r="C56" s="72"/>
      <c r="D56" s="72"/>
      <c r="E56" s="72"/>
      <c r="F56" s="72"/>
      <c r="G56" s="72"/>
      <c r="H56" s="72"/>
      <c r="I56" s="72"/>
      <c r="J56" s="72"/>
      <c r="K56" s="72"/>
    </row>
    <row r="57" spans="1:11" ht="15.75" customHeight="1">
      <c r="A57" s="47" t="s">
        <v>25</v>
      </c>
      <c r="B57" s="73"/>
      <c r="C57" s="73"/>
      <c r="D57" s="73"/>
      <c r="E57" s="73"/>
      <c r="F57" s="73"/>
      <c r="G57" s="73"/>
      <c r="H57" s="73"/>
      <c r="I57" s="73"/>
      <c r="J57" s="73"/>
      <c r="K57" s="73"/>
    </row>
    <row r="58" spans="1:11" ht="3" customHeight="1">
      <c r="A58" s="47"/>
      <c r="B58" s="74"/>
      <c r="C58" s="74"/>
      <c r="D58" s="74"/>
      <c r="E58" s="74"/>
      <c r="F58" s="74"/>
      <c r="G58" s="74"/>
      <c r="H58" s="46"/>
      <c r="I58" s="72"/>
      <c r="J58" s="72"/>
      <c r="K58" s="72"/>
    </row>
    <row r="59" spans="1:11" ht="24.75" customHeight="1">
      <c r="A59" s="47" t="s">
        <v>26</v>
      </c>
      <c r="B59" s="73"/>
      <c r="C59" s="73"/>
      <c r="D59" s="73"/>
      <c r="E59" s="73"/>
      <c r="F59" s="75" t="s">
        <v>1</v>
      </c>
      <c r="G59" s="75"/>
      <c r="H59" s="47"/>
      <c r="I59" s="73"/>
      <c r="J59" s="73"/>
      <c r="K59" s="73"/>
    </row>
    <row r="60" spans="1:11" ht="3.75" customHeight="1">
      <c r="A60" s="47"/>
      <c r="B60" s="26"/>
      <c r="C60" s="26"/>
      <c r="D60" s="26"/>
      <c r="E60" s="26"/>
      <c r="F60" s="26"/>
      <c r="G60" s="26"/>
      <c r="H60" s="26"/>
      <c r="I60" s="26"/>
      <c r="J60" s="26"/>
      <c r="K60" s="26"/>
    </row>
    <row r="61" spans="1:11" ht="27" customHeight="1">
      <c r="A61" s="48" t="s">
        <v>30</v>
      </c>
      <c r="B61" s="73"/>
      <c r="C61" s="73"/>
      <c r="D61" s="73"/>
      <c r="E61" s="73"/>
      <c r="F61" s="73"/>
      <c r="G61" s="73"/>
      <c r="H61" s="73"/>
      <c r="I61" s="73"/>
      <c r="J61" s="73"/>
      <c r="K61" s="73"/>
    </row>
    <row r="62" spans="1:11" ht="3" customHeight="1">
      <c r="A62" s="47"/>
      <c r="B62" s="72"/>
      <c r="C62" s="72"/>
      <c r="D62" s="72"/>
      <c r="E62" s="72"/>
      <c r="F62" s="72"/>
      <c r="G62" s="72"/>
      <c r="H62" s="72"/>
      <c r="I62" s="72"/>
      <c r="J62" s="72"/>
      <c r="K62" s="72"/>
    </row>
    <row r="63" spans="1:11" ht="15.75" customHeight="1">
      <c r="A63" s="47" t="s">
        <v>25</v>
      </c>
      <c r="B63" s="73"/>
      <c r="C63" s="73"/>
      <c r="D63" s="73"/>
      <c r="E63" s="73"/>
      <c r="F63" s="73"/>
      <c r="G63" s="73"/>
      <c r="H63" s="73"/>
      <c r="I63" s="73"/>
      <c r="J63" s="73"/>
      <c r="K63" s="73"/>
    </row>
    <row r="64" spans="1:11" ht="3" customHeight="1">
      <c r="A64" s="47"/>
      <c r="B64" s="74"/>
      <c r="C64" s="74"/>
      <c r="D64" s="74"/>
      <c r="E64" s="74"/>
      <c r="F64" s="74"/>
      <c r="G64" s="74"/>
      <c r="H64" s="46"/>
      <c r="I64" s="72"/>
      <c r="J64" s="72"/>
      <c r="K64" s="72"/>
    </row>
    <row r="65" spans="1:11" ht="24" customHeight="1">
      <c r="A65" s="47" t="s">
        <v>27</v>
      </c>
      <c r="B65" s="73"/>
      <c r="C65" s="73"/>
      <c r="D65" s="73"/>
      <c r="E65" s="73"/>
      <c r="F65" s="75" t="s">
        <v>1</v>
      </c>
      <c r="G65" s="75"/>
      <c r="H65" s="47"/>
      <c r="I65" s="73"/>
      <c r="J65" s="73"/>
      <c r="K65" s="73"/>
    </row>
    <row r="66" spans="1:11" ht="3.75" customHeight="1">
      <c r="A66" s="10"/>
      <c r="B66" s="26"/>
      <c r="C66" s="26"/>
      <c r="D66" s="26"/>
      <c r="E66" s="26"/>
      <c r="F66" s="26"/>
      <c r="G66" s="26"/>
      <c r="H66" s="26"/>
      <c r="I66" s="26"/>
      <c r="J66" s="26"/>
      <c r="K66" s="26"/>
    </row>
    <row r="67" spans="1:11" ht="24.75" customHeight="1">
      <c r="A67" s="48" t="s">
        <v>31</v>
      </c>
      <c r="B67" s="73"/>
      <c r="C67" s="73"/>
      <c r="D67" s="73"/>
      <c r="E67" s="73"/>
      <c r="F67" s="73"/>
      <c r="G67" s="73"/>
      <c r="H67" s="73"/>
      <c r="I67" s="73"/>
      <c r="J67" s="73"/>
      <c r="K67" s="73"/>
    </row>
    <row r="68" spans="1:11" ht="3" customHeight="1">
      <c r="A68" s="47"/>
      <c r="B68" s="72"/>
      <c r="C68" s="72"/>
      <c r="D68" s="72"/>
      <c r="E68" s="72"/>
      <c r="F68" s="72"/>
      <c r="G68" s="72"/>
      <c r="H68" s="72"/>
      <c r="I68" s="72"/>
      <c r="J68" s="72"/>
      <c r="K68" s="72"/>
    </row>
    <row r="69" spans="1:11" ht="15.75" customHeight="1">
      <c r="A69" s="47" t="s">
        <v>25</v>
      </c>
      <c r="B69" s="73"/>
      <c r="C69" s="73"/>
      <c r="D69" s="73"/>
      <c r="E69" s="73"/>
      <c r="F69" s="73"/>
      <c r="G69" s="73"/>
      <c r="H69" s="73"/>
      <c r="I69" s="73"/>
      <c r="J69" s="73"/>
      <c r="K69" s="73"/>
    </row>
    <row r="70" spans="1:11" ht="3" customHeight="1">
      <c r="A70" s="47"/>
      <c r="B70" s="74"/>
      <c r="C70" s="74"/>
      <c r="D70" s="74"/>
      <c r="E70" s="74"/>
      <c r="F70" s="74"/>
      <c r="G70" s="74"/>
      <c r="H70" s="46"/>
      <c r="I70" s="72"/>
      <c r="J70" s="72"/>
      <c r="K70" s="72"/>
    </row>
    <row r="71" spans="1:11" ht="24.75" customHeight="1">
      <c r="A71" s="47" t="s">
        <v>26</v>
      </c>
      <c r="B71" s="73"/>
      <c r="C71" s="73"/>
      <c r="D71" s="73"/>
      <c r="E71" s="73"/>
      <c r="F71" s="75" t="s">
        <v>1</v>
      </c>
      <c r="G71" s="75"/>
      <c r="H71" s="47"/>
      <c r="I71" s="73"/>
      <c r="J71" s="73"/>
      <c r="K71" s="73"/>
    </row>
    <row r="72" spans="1:11" ht="3.75" customHeight="1">
      <c r="A72" s="47"/>
      <c r="B72" s="26"/>
      <c r="C72" s="26"/>
      <c r="D72" s="26"/>
      <c r="E72" s="26"/>
      <c r="F72" s="26"/>
      <c r="G72" s="26"/>
      <c r="H72" s="26"/>
      <c r="I72" s="26"/>
      <c r="J72" s="26"/>
      <c r="K72" s="26"/>
    </row>
    <row r="73" spans="1:11" ht="29.25" customHeight="1">
      <c r="A73" s="39" t="s">
        <v>53</v>
      </c>
      <c r="B73" s="106" t="s">
        <v>65</v>
      </c>
      <c r="C73" s="106"/>
      <c r="D73" s="88" t="s">
        <v>72</v>
      </c>
      <c r="E73" s="88"/>
      <c r="F73" s="88"/>
      <c r="G73" s="88"/>
      <c r="H73" s="88"/>
      <c r="I73" s="88"/>
      <c r="J73" s="88"/>
      <c r="K73" s="88"/>
    </row>
    <row r="74" spans="1:11" ht="3.75" customHeight="1">
      <c r="A74" s="10"/>
      <c r="B74" s="26"/>
      <c r="C74" s="26"/>
      <c r="D74" s="26"/>
      <c r="E74" s="26"/>
      <c r="F74" s="26"/>
      <c r="G74" s="26"/>
      <c r="H74" s="26"/>
      <c r="I74" s="26"/>
      <c r="J74" s="26"/>
      <c r="K74" s="26"/>
    </row>
    <row r="75" spans="1:11" ht="54.6" customHeight="1">
      <c r="A75" s="15" t="s">
        <v>54</v>
      </c>
      <c r="B75" s="51" t="s">
        <v>32</v>
      </c>
      <c r="C75" s="75" t="s">
        <v>34</v>
      </c>
      <c r="D75" s="75"/>
      <c r="E75" s="27"/>
      <c r="F75" s="54" t="s">
        <v>35</v>
      </c>
      <c r="G75" s="27"/>
      <c r="H75" s="41" t="s">
        <v>5</v>
      </c>
      <c r="I75" s="42">
        <f>IF(D73=отели!B2,отели!D2,IF(D73=отели!B3,отели!D3,IF(D73=отели!B4,отели!D4,IF(D73=отели!B5,отели!D5,IF(D73=отели!B6,отели!D6,IF(D73=отели!B7,отели!D7,0))))))</f>
        <v>29500</v>
      </c>
      <c r="J75" s="40" t="s">
        <v>3</v>
      </c>
      <c r="K75" s="43">
        <f>E75*G75*I75</f>
        <v>0</v>
      </c>
    </row>
    <row r="76" spans="1:11" s="1" customFormat="1" ht="3" customHeight="1">
      <c r="A76" s="30"/>
      <c r="B76" s="31"/>
      <c r="C76" s="32"/>
      <c r="D76" s="32"/>
      <c r="E76" s="32"/>
      <c r="F76" s="32"/>
      <c r="G76" s="32"/>
      <c r="H76" s="32"/>
      <c r="I76" s="32"/>
      <c r="J76" s="32"/>
      <c r="K76" s="32"/>
    </row>
    <row r="77" spans="1:11" ht="15.75" customHeight="1">
      <c r="A77" s="10"/>
      <c r="B77" s="10" t="s">
        <v>33</v>
      </c>
      <c r="C77" s="10"/>
      <c r="D77" s="82" t="s">
        <v>66</v>
      </c>
      <c r="E77" s="83"/>
      <c r="F77" s="83"/>
      <c r="G77" s="83"/>
      <c r="H77" s="83"/>
      <c r="I77" s="83"/>
      <c r="J77" s="83"/>
      <c r="K77" s="83"/>
    </row>
    <row r="78" spans="1:11" ht="15.75" customHeight="1">
      <c r="A78" s="26"/>
      <c r="B78" s="53" t="s">
        <v>67</v>
      </c>
      <c r="C78" s="26"/>
      <c r="D78" s="26"/>
      <c r="E78" s="33"/>
      <c r="F78" s="33"/>
      <c r="G78" s="33"/>
      <c r="H78" s="33"/>
      <c r="I78" s="33"/>
      <c r="J78" s="33"/>
      <c r="K78" s="33"/>
    </row>
    <row r="79" spans="1:11" ht="3" customHeight="1">
      <c r="A79" s="26"/>
      <c r="B79" s="26"/>
      <c r="C79" s="26"/>
      <c r="D79" s="26"/>
      <c r="E79" s="26"/>
      <c r="F79" s="26"/>
      <c r="G79" s="26"/>
      <c r="H79" s="26"/>
      <c r="I79" s="26"/>
      <c r="J79" s="26"/>
      <c r="K79" s="26"/>
    </row>
    <row r="80" spans="1:11" ht="54" customHeight="1">
      <c r="A80" s="10"/>
      <c r="B80" s="50" t="s">
        <v>36</v>
      </c>
      <c r="C80" s="75" t="s">
        <v>37</v>
      </c>
      <c r="D80" s="75"/>
      <c r="E80" s="27"/>
      <c r="F80" s="54" t="s">
        <v>35</v>
      </c>
      <c r="G80" s="27"/>
      <c r="H80" s="41" t="s">
        <v>5</v>
      </c>
      <c r="I80" s="42">
        <f>IF(D73=отели!B2,отели!F2,IF(D73=отели!B3,отели!F3,IF(D73=отели!B4,отели!F4,IF(D73=отели!B5,отели!F5,IF(D73=отели!B6,отели!F6,IF(RUB!D73=отели!B7,отели!F7,0))))))</f>
        <v>31500</v>
      </c>
      <c r="J80" s="40" t="s">
        <v>3</v>
      </c>
      <c r="K80" s="43">
        <f>E80*G80*I80</f>
        <v>0</v>
      </c>
    </row>
    <row r="81" spans="1:11" ht="3" customHeight="1">
      <c r="A81" s="25"/>
      <c r="B81" s="31"/>
      <c r="C81" s="32"/>
      <c r="D81" s="32"/>
      <c r="E81" s="32"/>
      <c r="F81" s="32"/>
      <c r="G81" s="32"/>
      <c r="H81" s="32"/>
      <c r="I81" s="32"/>
      <c r="J81" s="32"/>
      <c r="K81" s="32"/>
    </row>
    <row r="82" spans="1:11" ht="15.75" customHeight="1">
      <c r="A82" s="20"/>
      <c r="B82" s="10" t="s">
        <v>33</v>
      </c>
      <c r="C82" s="10"/>
      <c r="D82" s="82" t="s">
        <v>66</v>
      </c>
      <c r="E82" s="82"/>
      <c r="F82" s="82"/>
      <c r="G82" s="82"/>
      <c r="H82" s="82"/>
      <c r="I82" s="82"/>
      <c r="J82" s="82"/>
      <c r="K82" s="82"/>
    </row>
    <row r="83" spans="1:11" ht="15.75" customHeight="1">
      <c r="A83" s="25"/>
      <c r="B83" s="53" t="s">
        <v>67</v>
      </c>
      <c r="C83" s="26"/>
      <c r="D83" s="26"/>
      <c r="E83" s="33"/>
      <c r="F83" s="33"/>
      <c r="G83" s="33"/>
      <c r="H83" s="33"/>
      <c r="I83" s="33"/>
      <c r="J83" s="33"/>
      <c r="K83" s="33"/>
    </row>
    <row r="84" spans="1:11" ht="3" customHeight="1">
      <c r="A84" s="26"/>
      <c r="B84" s="26"/>
      <c r="C84" s="26"/>
      <c r="D84" s="26"/>
      <c r="E84" s="33"/>
      <c r="F84" s="33"/>
      <c r="G84" s="33"/>
      <c r="H84" s="33"/>
      <c r="I84" s="33"/>
      <c r="J84" s="33"/>
      <c r="K84" s="33"/>
    </row>
    <row r="85" spans="1:11" ht="28.5" customHeight="1">
      <c r="A85" s="39"/>
      <c r="B85" s="106" t="s">
        <v>68</v>
      </c>
      <c r="C85" s="106"/>
      <c r="D85" s="88" t="s">
        <v>51</v>
      </c>
      <c r="E85" s="88"/>
      <c r="F85" s="88"/>
      <c r="G85" s="88"/>
      <c r="H85" s="88"/>
      <c r="I85" s="88"/>
      <c r="J85" s="88"/>
      <c r="K85" s="88"/>
    </row>
    <row r="86" spans="1:11" ht="3.75" customHeight="1">
      <c r="A86" s="10"/>
      <c r="B86" s="26"/>
      <c r="C86" s="26"/>
      <c r="D86" s="26"/>
      <c r="E86" s="26"/>
      <c r="F86" s="26"/>
      <c r="G86" s="26"/>
      <c r="H86" s="26"/>
      <c r="I86" s="26"/>
      <c r="J86" s="26"/>
      <c r="K86" s="26"/>
    </row>
    <row r="87" spans="1:11" ht="54.75" customHeight="1">
      <c r="A87" s="44"/>
      <c r="B87" s="51" t="s">
        <v>32</v>
      </c>
      <c r="C87" s="108" t="s">
        <v>37</v>
      </c>
      <c r="D87" s="108"/>
      <c r="E87" s="27"/>
      <c r="F87" s="54" t="s">
        <v>35</v>
      </c>
      <c r="G87" s="27"/>
      <c r="H87" s="41" t="s">
        <v>5</v>
      </c>
      <c r="I87" s="42">
        <f>IF(D85=отели!B2,отели!D2,IF(D85=отели!B3,отели!D3,IF(D85=отели!B4,отели!D4,IF(D85=отели!B5,отели!D5,IF(D85=отели!B6,отели!D6,IF(RUB!D85=отели!B7,отели!D7,0))))))</f>
        <v>11500</v>
      </c>
      <c r="J87" s="40" t="s">
        <v>3</v>
      </c>
      <c r="K87" s="43">
        <f>E87*G87*I87</f>
        <v>0</v>
      </c>
    </row>
    <row r="88" spans="1:11" s="1" customFormat="1" ht="3" customHeight="1">
      <c r="A88" s="30"/>
      <c r="B88" s="31"/>
      <c r="C88" s="32"/>
      <c r="D88" s="32"/>
      <c r="E88" s="32"/>
      <c r="F88" s="32"/>
      <c r="G88" s="32"/>
      <c r="H88" s="32"/>
      <c r="I88" s="32"/>
      <c r="J88" s="32"/>
      <c r="K88" s="32"/>
    </row>
    <row r="89" spans="1:11" ht="15.75" customHeight="1">
      <c r="A89" s="10"/>
      <c r="B89" s="10" t="s">
        <v>33</v>
      </c>
      <c r="C89" s="10"/>
      <c r="D89" s="82" t="s">
        <v>66</v>
      </c>
      <c r="E89" s="83"/>
      <c r="F89" s="83"/>
      <c r="G89" s="83"/>
      <c r="H89" s="83"/>
      <c r="I89" s="83"/>
      <c r="J89" s="83"/>
      <c r="K89" s="83"/>
    </row>
    <row r="90" spans="1:11" ht="15.75" customHeight="1">
      <c r="A90" s="26"/>
      <c r="B90" s="53" t="s">
        <v>67</v>
      </c>
      <c r="C90" s="26"/>
      <c r="D90" s="26"/>
      <c r="E90" s="33"/>
      <c r="F90" s="33"/>
      <c r="G90" s="33"/>
      <c r="H90" s="33"/>
      <c r="I90" s="33"/>
      <c r="J90" s="33"/>
      <c r="K90" s="33"/>
    </row>
    <row r="91" spans="1:11" ht="3" customHeight="1">
      <c r="A91" s="26"/>
      <c r="B91" s="26"/>
      <c r="C91" s="26"/>
      <c r="D91" s="26"/>
      <c r="E91" s="26"/>
      <c r="F91" s="26"/>
      <c r="G91" s="26"/>
      <c r="H91" s="26"/>
      <c r="I91" s="26"/>
      <c r="J91" s="26"/>
      <c r="K91" s="26"/>
    </row>
    <row r="92" spans="1:11" ht="49.5" customHeight="1">
      <c r="A92" s="10"/>
      <c r="B92" s="50" t="s">
        <v>36</v>
      </c>
      <c r="C92" s="108" t="s">
        <v>37</v>
      </c>
      <c r="D92" s="108"/>
      <c r="E92" s="27"/>
      <c r="F92" s="54" t="s">
        <v>35</v>
      </c>
      <c r="G92" s="27"/>
      <c r="H92" s="41" t="s">
        <v>5</v>
      </c>
      <c r="I92" s="42">
        <f>IF(D85=отели!B2,отели!F2,IF(D85=отели!B3,отели!F3,IF(D85=отели!B4,отели!F4,IF(D85=отели!B5,отели!F5,IF(D85=отели!B6,отели!F6,IF(RUB!D85=отели!B7,отели!F7,0))))))</f>
        <v>12700</v>
      </c>
      <c r="J92" s="40" t="s">
        <v>3</v>
      </c>
      <c r="K92" s="43">
        <f>E92*G92*I92</f>
        <v>0</v>
      </c>
    </row>
    <row r="93" spans="1:11" ht="3" customHeight="1">
      <c r="A93" s="25"/>
      <c r="B93" s="31"/>
      <c r="C93" s="32"/>
      <c r="D93" s="32"/>
      <c r="E93" s="32"/>
      <c r="F93" s="32"/>
      <c r="G93" s="32"/>
      <c r="H93" s="32"/>
      <c r="I93" s="32"/>
      <c r="J93" s="32"/>
      <c r="K93" s="32"/>
    </row>
    <row r="94" spans="1:11" ht="15.75" customHeight="1">
      <c r="A94" s="20"/>
      <c r="B94" s="10" t="s">
        <v>33</v>
      </c>
      <c r="C94" s="10"/>
      <c r="D94" s="82" t="s">
        <v>66</v>
      </c>
      <c r="E94" s="82"/>
      <c r="F94" s="82"/>
      <c r="G94" s="82"/>
      <c r="H94" s="82"/>
      <c r="I94" s="82"/>
      <c r="J94" s="82"/>
      <c r="K94" s="82"/>
    </row>
    <row r="95" spans="1:11" ht="15.75" customHeight="1">
      <c r="A95" s="25"/>
      <c r="B95" s="53" t="s">
        <v>67</v>
      </c>
      <c r="C95" s="26"/>
      <c r="D95" s="26"/>
      <c r="E95" s="33"/>
      <c r="F95" s="33"/>
      <c r="G95" s="33"/>
      <c r="H95" s="33"/>
      <c r="I95" s="33"/>
      <c r="J95" s="33"/>
      <c r="K95" s="33"/>
    </row>
    <row r="96" spans="1:11" ht="3" customHeight="1">
      <c r="A96" s="26"/>
      <c r="B96" s="26"/>
      <c r="C96" s="26"/>
      <c r="D96" s="26"/>
      <c r="E96" s="33"/>
      <c r="F96" s="33"/>
      <c r="G96" s="33"/>
      <c r="H96" s="33"/>
      <c r="I96" s="33"/>
      <c r="J96" s="33"/>
      <c r="K96" s="33"/>
    </row>
    <row r="97" spans="1:11" ht="15.75" customHeight="1">
      <c r="A97" s="79" t="s">
        <v>38</v>
      </c>
      <c r="B97" s="79"/>
      <c r="C97" s="79"/>
      <c r="D97" s="79"/>
      <c r="E97" s="79"/>
      <c r="F97" s="79"/>
      <c r="G97" s="79"/>
      <c r="H97" s="18"/>
      <c r="I97" s="80">
        <f>I37+I39+K75+K80+K87+K92</f>
        <v>0</v>
      </c>
      <c r="J97" s="80"/>
      <c r="K97" s="80"/>
    </row>
    <row r="98" spans="1:11" ht="15.75" customHeight="1">
      <c r="A98" s="79" t="s">
        <v>47</v>
      </c>
      <c r="B98" s="79"/>
      <c r="C98" s="79"/>
      <c r="D98" s="79"/>
      <c r="E98" s="79"/>
      <c r="F98" s="79"/>
      <c r="G98" s="79"/>
      <c r="H98" s="18"/>
      <c r="I98" s="80">
        <f>I97</f>
        <v>0</v>
      </c>
      <c r="J98" s="80"/>
      <c r="K98" s="80"/>
    </row>
    <row r="99" spans="1:11" ht="25.5" customHeight="1">
      <c r="A99" s="39" t="s">
        <v>39</v>
      </c>
      <c r="B99" s="17" t="s">
        <v>40</v>
      </c>
      <c r="C99" s="18"/>
      <c r="D99" s="18"/>
      <c r="E99" s="18"/>
      <c r="F99" s="18"/>
      <c r="G99" s="18"/>
      <c r="H99" s="18"/>
      <c r="I99" s="19"/>
      <c r="J99" s="19"/>
      <c r="K99" s="19"/>
    </row>
    <row r="100" spans="1:11" ht="15.75" customHeight="1">
      <c r="A100" s="18"/>
      <c r="B100" s="17" t="s">
        <v>69</v>
      </c>
      <c r="C100" s="18"/>
      <c r="D100" s="18"/>
      <c r="E100" s="18"/>
      <c r="F100" s="18"/>
      <c r="G100" s="18"/>
      <c r="H100" s="18"/>
      <c r="I100" s="19"/>
      <c r="J100" s="19"/>
      <c r="K100" s="19"/>
    </row>
    <row r="101" spans="1:11" ht="25.5" customHeight="1">
      <c r="A101" s="18"/>
      <c r="B101" s="107" t="s">
        <v>70</v>
      </c>
      <c r="C101" s="107"/>
      <c r="D101" s="107"/>
      <c r="E101" s="107"/>
      <c r="F101" s="107"/>
      <c r="G101" s="107"/>
      <c r="H101" s="107"/>
      <c r="I101" s="107"/>
      <c r="J101" s="107"/>
      <c r="K101" s="107"/>
    </row>
    <row r="102" spans="1:11" s="1" customFormat="1" ht="3" customHeight="1">
      <c r="A102" s="34"/>
      <c r="B102" s="34"/>
      <c r="C102" s="34"/>
      <c r="D102" s="34"/>
      <c r="E102" s="34"/>
      <c r="F102" s="34"/>
      <c r="G102" s="34"/>
      <c r="H102" s="34"/>
      <c r="I102" s="33"/>
      <c r="J102" s="33"/>
      <c r="K102" s="33"/>
    </row>
    <row r="103" spans="1:11" ht="15.75" customHeight="1">
      <c r="A103" s="87" t="s">
        <v>41</v>
      </c>
      <c r="B103" s="81"/>
      <c r="C103" s="81"/>
      <c r="D103" s="81"/>
      <c r="E103" s="81"/>
      <c r="F103" s="82" t="s">
        <v>9</v>
      </c>
      <c r="G103" s="83"/>
      <c r="H103" s="83"/>
      <c r="I103" s="83"/>
      <c r="J103" s="83"/>
      <c r="K103" s="83"/>
    </row>
    <row r="104" spans="1:11" ht="24" customHeight="1">
      <c r="A104" s="87"/>
      <c r="B104" s="81"/>
      <c r="C104" s="81"/>
      <c r="D104" s="81"/>
      <c r="E104" s="81"/>
      <c r="F104" s="84" t="s">
        <v>46</v>
      </c>
      <c r="G104" s="85"/>
      <c r="H104" s="85"/>
      <c r="I104" s="85"/>
      <c r="J104" s="85"/>
      <c r="K104" s="85"/>
    </row>
    <row r="105" spans="1:11" ht="15.75" customHeight="1">
      <c r="A105" s="10"/>
      <c r="B105" s="81"/>
      <c r="C105" s="81"/>
      <c r="D105" s="81"/>
      <c r="E105" s="81"/>
      <c r="F105" s="86"/>
      <c r="G105" s="86"/>
      <c r="H105" s="86"/>
      <c r="I105" s="86"/>
      <c r="J105" s="86"/>
      <c r="K105" s="86"/>
    </row>
    <row r="106" spans="1:11" ht="3" customHeight="1">
      <c r="A106" s="26"/>
      <c r="B106" s="26"/>
      <c r="C106" s="26"/>
      <c r="D106" s="26"/>
      <c r="E106" s="26"/>
      <c r="F106" s="26"/>
      <c r="G106" s="26"/>
      <c r="H106" s="26"/>
      <c r="I106" s="26"/>
      <c r="J106" s="26"/>
      <c r="K106" s="26"/>
    </row>
    <row r="107" spans="1:11" ht="111" customHeight="1">
      <c r="A107" s="89" t="s">
        <v>71</v>
      </c>
      <c r="B107" s="93"/>
      <c r="C107" s="93"/>
      <c r="D107" s="93"/>
      <c r="E107" s="93"/>
      <c r="F107" s="93"/>
      <c r="G107" s="93"/>
      <c r="H107" s="93"/>
      <c r="I107" s="93"/>
      <c r="J107" s="93"/>
      <c r="K107" s="93"/>
    </row>
    <row r="108" spans="1:11" ht="3" customHeight="1">
      <c r="A108" s="25"/>
      <c r="B108" s="25"/>
      <c r="C108" s="25"/>
      <c r="D108" s="25"/>
      <c r="E108" s="25"/>
      <c r="F108" s="25"/>
      <c r="G108" s="25"/>
      <c r="H108" s="25"/>
      <c r="I108" s="25"/>
      <c r="J108" s="25"/>
      <c r="K108" s="25"/>
    </row>
    <row r="109" spans="1:11" ht="15.75" customHeight="1">
      <c r="A109" s="20"/>
      <c r="B109" s="25"/>
      <c r="C109" s="25"/>
      <c r="D109" s="25"/>
      <c r="E109" s="25"/>
      <c r="F109" s="25"/>
      <c r="G109" s="25"/>
      <c r="H109" s="25"/>
      <c r="I109" s="25"/>
      <c r="J109" s="25"/>
      <c r="K109" s="25"/>
    </row>
    <row r="110" spans="1:11" ht="15.75" customHeight="1">
      <c r="A110" s="20"/>
      <c r="B110" s="25"/>
      <c r="C110" s="25"/>
      <c r="D110" s="25"/>
      <c r="E110" s="25"/>
      <c r="F110" s="25"/>
      <c r="G110" s="25"/>
      <c r="H110" s="25"/>
      <c r="I110" s="25"/>
      <c r="J110" s="25"/>
      <c r="K110" s="25"/>
    </row>
    <row r="111" spans="1:11" ht="15.75" customHeight="1">
      <c r="A111" s="4" t="s">
        <v>42</v>
      </c>
      <c r="B111" s="35"/>
      <c r="C111" s="4" t="s">
        <v>43</v>
      </c>
      <c r="D111" s="22"/>
      <c r="E111" s="76"/>
      <c r="F111" s="76"/>
      <c r="G111" s="76"/>
      <c r="H111" s="23"/>
      <c r="I111" s="25"/>
      <c r="J111" s="25"/>
      <c r="K111" s="25"/>
    </row>
    <row r="112" spans="1:11" ht="15.75" customHeight="1">
      <c r="A112" s="5"/>
      <c r="B112" s="36"/>
      <c r="C112" s="90"/>
      <c r="D112" s="90"/>
      <c r="E112" s="90"/>
      <c r="F112" s="90"/>
      <c r="G112" s="90"/>
      <c r="H112" s="37"/>
      <c r="I112" s="25"/>
      <c r="J112" s="25"/>
      <c r="K112" s="25"/>
    </row>
    <row r="113" spans="1:11" ht="24.75" customHeight="1">
      <c r="A113" s="4" t="s">
        <v>44</v>
      </c>
      <c r="B113" s="35"/>
      <c r="C113" s="4" t="s">
        <v>45</v>
      </c>
      <c r="D113" s="22"/>
      <c r="E113" s="35"/>
      <c r="F113" s="35"/>
      <c r="G113" s="35"/>
      <c r="H113" s="35"/>
      <c r="I113" s="25"/>
      <c r="J113" s="25"/>
      <c r="K113" s="25"/>
    </row>
    <row r="114" spans="1:11" ht="15.75" customHeight="1">
      <c r="A114" s="25"/>
      <c r="B114" s="25"/>
      <c r="C114" s="25"/>
      <c r="D114" s="25"/>
      <c r="E114" s="25"/>
      <c r="F114" s="25"/>
      <c r="G114" s="25"/>
      <c r="H114" s="25"/>
      <c r="I114" s="25"/>
      <c r="J114" s="25"/>
      <c r="K114" s="25"/>
    </row>
    <row r="115" spans="1:11" ht="15.75" customHeight="1">
      <c r="A115" s="25"/>
      <c r="B115" s="25"/>
      <c r="C115" s="25"/>
      <c r="D115" s="25"/>
      <c r="E115" s="25"/>
      <c r="F115" s="25"/>
      <c r="G115" s="25"/>
      <c r="H115" s="25"/>
      <c r="I115" s="25"/>
      <c r="J115" s="25"/>
      <c r="K115" s="25"/>
    </row>
  </sheetData>
  <sheetProtection algorithmName="SHA-512" hashValue="qvYXat7VT2L3OCelccCPQW+E/+CNmrQd09yq7zh4Ope5KF9YT6wp7wNQipQ/UpQFhfUi6lDBoLkK9cPCfu9oUg==" saltValue="9rMTKwERDmkt/tkRVUFO7w==" spinCount="100000" sheet="1" objects="1" scenarios="1"/>
  <mergeCells count="126">
    <mergeCell ref="B85:C85"/>
    <mergeCell ref="B101:K101"/>
    <mergeCell ref="B73:C73"/>
    <mergeCell ref="D85:K85"/>
    <mergeCell ref="C87:D87"/>
    <mergeCell ref="D89:K89"/>
    <mergeCell ref="C92:D92"/>
    <mergeCell ref="D94:K94"/>
    <mergeCell ref="A2:A3"/>
    <mergeCell ref="B2:K2"/>
    <mergeCell ref="B3:K3"/>
    <mergeCell ref="B4:K4"/>
    <mergeCell ref="B5:K5"/>
    <mergeCell ref="B6:K6"/>
    <mergeCell ref="I17:K17"/>
    <mergeCell ref="B10:K10"/>
    <mergeCell ref="B11:E11"/>
    <mergeCell ref="F11:G11"/>
    <mergeCell ref="I11:K11"/>
    <mergeCell ref="B12:E12"/>
    <mergeCell ref="F12:G12"/>
    <mergeCell ref="I12:K12"/>
    <mergeCell ref="B7:K7"/>
    <mergeCell ref="B9:E9"/>
    <mergeCell ref="F9:G9"/>
    <mergeCell ref="I9:K9"/>
    <mergeCell ref="E31:K31"/>
    <mergeCell ref="B8:K8"/>
    <mergeCell ref="B27:K27"/>
    <mergeCell ref="B43:K43"/>
    <mergeCell ref="A28:A29"/>
    <mergeCell ref="B22:K22"/>
    <mergeCell ref="B23:K23"/>
    <mergeCell ref="B24:K24"/>
    <mergeCell ref="B25:K25"/>
    <mergeCell ref="B26:E26"/>
    <mergeCell ref="F26:G26"/>
    <mergeCell ref="I26:K26"/>
    <mergeCell ref="B18:E18"/>
    <mergeCell ref="F18:G18"/>
    <mergeCell ref="I18:K18"/>
    <mergeCell ref="B19:K19"/>
    <mergeCell ref="B20:K20"/>
    <mergeCell ref="B21:K21"/>
    <mergeCell ref="B13:K13"/>
    <mergeCell ref="B14:K14"/>
    <mergeCell ref="B15:K15"/>
    <mergeCell ref="B16:K16"/>
    <mergeCell ref="B17:E17"/>
    <mergeCell ref="F17:G17"/>
    <mergeCell ref="B38:K38"/>
    <mergeCell ref="I37:K37"/>
    <mergeCell ref="I39:K39"/>
    <mergeCell ref="B44:K44"/>
    <mergeCell ref="B45:K45"/>
    <mergeCell ref="B46:E46"/>
    <mergeCell ref="F46:G46"/>
    <mergeCell ref="I46:K46"/>
    <mergeCell ref="F37:G37"/>
    <mergeCell ref="F39:G39"/>
    <mergeCell ref="B33:K33"/>
    <mergeCell ref="B47:E47"/>
    <mergeCell ref="F47:G47"/>
    <mergeCell ref="I47:K47"/>
    <mergeCell ref="B40:K40"/>
    <mergeCell ref="C112:G112"/>
    <mergeCell ref="B31:D31"/>
    <mergeCell ref="B30:D30"/>
    <mergeCell ref="B29:D29"/>
    <mergeCell ref="B28:D28"/>
    <mergeCell ref="C75:D75"/>
    <mergeCell ref="C80:D80"/>
    <mergeCell ref="A107:K107"/>
    <mergeCell ref="D77:K77"/>
    <mergeCell ref="D82:K82"/>
    <mergeCell ref="A97:G97"/>
    <mergeCell ref="B58:E58"/>
    <mergeCell ref="F58:G58"/>
    <mergeCell ref="I58:K58"/>
    <mergeCell ref="B59:E59"/>
    <mergeCell ref="F59:G59"/>
    <mergeCell ref="I59:K59"/>
    <mergeCell ref="B53:E53"/>
    <mergeCell ref="F53:G53"/>
    <mergeCell ref="I53:K53"/>
    <mergeCell ref="B55:K55"/>
    <mergeCell ref="E111:G111"/>
    <mergeCell ref="B52:E52"/>
    <mergeCell ref="I52:K52"/>
    <mergeCell ref="B1:G1"/>
    <mergeCell ref="I1:K1"/>
    <mergeCell ref="A98:G98"/>
    <mergeCell ref="I98:K98"/>
    <mergeCell ref="I97:K97"/>
    <mergeCell ref="B105:E105"/>
    <mergeCell ref="B104:E104"/>
    <mergeCell ref="B103:E103"/>
    <mergeCell ref="F103:K103"/>
    <mergeCell ref="F104:K104"/>
    <mergeCell ref="F105:K105"/>
    <mergeCell ref="A103:A104"/>
    <mergeCell ref="B56:K56"/>
    <mergeCell ref="B57:K57"/>
    <mergeCell ref="B49:K49"/>
    <mergeCell ref="B50:K50"/>
    <mergeCell ref="B51:K51"/>
    <mergeCell ref="F52:G52"/>
    <mergeCell ref="D73:K73"/>
    <mergeCell ref="B61:K61"/>
    <mergeCell ref="B68:K68"/>
    <mergeCell ref="B69:K69"/>
    <mergeCell ref="B70:E70"/>
    <mergeCell ref="F70:G70"/>
    <mergeCell ref="I70:K70"/>
    <mergeCell ref="B71:E71"/>
    <mergeCell ref="F71:G71"/>
    <mergeCell ref="I71:K71"/>
    <mergeCell ref="B62:K62"/>
    <mergeCell ref="B63:K63"/>
    <mergeCell ref="B64:E64"/>
    <mergeCell ref="F64:G64"/>
    <mergeCell ref="I64:K64"/>
    <mergeCell ref="B65:E65"/>
    <mergeCell ref="F65:G65"/>
    <mergeCell ref="I65:K65"/>
    <mergeCell ref="B67:K67"/>
  </mergeCells>
  <dataValidations count="1">
    <dataValidation type="list" allowBlank="1" showInputMessage="1" showErrorMessage="1" sqref="D73 D85">
      <formula1>Отель</formula1>
    </dataValidation>
  </dataValidations>
  <pageMargins left="0.70866141732283472" right="0.70866141732283472" top="0.74803149606299213" bottom="0.74803149606299213" header="0.31496062992125984" footer="0.31496062992125984"/>
  <pageSetup paperSize="9" scale="71"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6" r:id="rId4" name="Check Box 4">
              <controlPr defaultSize="0" autoFill="0" autoLine="0" autoPict="0">
                <anchor moveWithCells="1">
                  <from>
                    <xdr:col>1</xdr:col>
                    <xdr:colOff>22860</xdr:colOff>
                    <xdr:row>27</xdr:row>
                    <xdr:rowOff>7620</xdr:rowOff>
                  </from>
                  <to>
                    <xdr:col>3</xdr:col>
                    <xdr:colOff>632460</xdr:colOff>
                    <xdr:row>27</xdr:row>
                    <xdr:rowOff>190500</xdr:rowOff>
                  </to>
                </anchor>
              </controlPr>
            </control>
          </mc:Choice>
        </mc:AlternateContent>
        <mc:AlternateContent xmlns:mc="http://schemas.openxmlformats.org/markup-compatibility/2006">
          <mc:Choice Requires="x14">
            <control shapeId="3077" r:id="rId5" name="Check Box 5">
              <controlPr defaultSize="0" autoFill="0" autoLine="0" autoPict="0">
                <anchor moveWithCells="1">
                  <from>
                    <xdr:col>1</xdr:col>
                    <xdr:colOff>22860</xdr:colOff>
                    <xdr:row>27</xdr:row>
                    <xdr:rowOff>190500</xdr:rowOff>
                  </from>
                  <to>
                    <xdr:col>2</xdr:col>
                    <xdr:colOff>365760</xdr:colOff>
                    <xdr:row>29</xdr:row>
                    <xdr:rowOff>22860</xdr:rowOff>
                  </to>
                </anchor>
              </controlPr>
            </control>
          </mc:Choice>
        </mc:AlternateContent>
        <mc:AlternateContent xmlns:mc="http://schemas.openxmlformats.org/markup-compatibility/2006">
          <mc:Choice Requires="x14">
            <control shapeId="3078" r:id="rId6" name="Check Box 6">
              <controlPr defaultSize="0" autoFill="0" autoLine="0" autoPict="0">
                <anchor moveWithCells="1">
                  <from>
                    <xdr:col>1</xdr:col>
                    <xdr:colOff>22860</xdr:colOff>
                    <xdr:row>28</xdr:row>
                    <xdr:rowOff>190500</xdr:rowOff>
                  </from>
                  <to>
                    <xdr:col>2</xdr:col>
                    <xdr:colOff>883920</xdr:colOff>
                    <xdr:row>30</xdr:row>
                    <xdr:rowOff>45720</xdr:rowOff>
                  </to>
                </anchor>
              </controlPr>
            </control>
          </mc:Choice>
        </mc:AlternateContent>
        <mc:AlternateContent xmlns:mc="http://schemas.openxmlformats.org/markup-compatibility/2006">
          <mc:Choice Requires="x14">
            <control shapeId="3079" r:id="rId7" name="Check Box 7">
              <controlPr defaultSize="0" autoFill="0" autoLine="0" autoPict="0">
                <anchor moveWithCells="1">
                  <from>
                    <xdr:col>1</xdr:col>
                    <xdr:colOff>30480</xdr:colOff>
                    <xdr:row>30</xdr:row>
                    <xdr:rowOff>7620</xdr:rowOff>
                  </from>
                  <to>
                    <xdr:col>1</xdr:col>
                    <xdr:colOff>723900</xdr:colOff>
                    <xdr:row>31</xdr:row>
                    <xdr:rowOff>22860</xdr:rowOff>
                  </to>
                </anchor>
              </controlPr>
            </control>
          </mc:Choice>
        </mc:AlternateContent>
        <mc:AlternateContent xmlns:mc="http://schemas.openxmlformats.org/markup-compatibility/2006">
          <mc:Choice Requires="x14">
            <control shapeId="3080" r:id="rId8" name="Check Box 8">
              <controlPr defaultSize="0" autoFill="0" autoLine="0" autoPict="0">
                <anchor moveWithCells="1">
                  <from>
                    <xdr:col>4</xdr:col>
                    <xdr:colOff>45720</xdr:colOff>
                    <xdr:row>27</xdr:row>
                    <xdr:rowOff>0</xdr:rowOff>
                  </from>
                  <to>
                    <xdr:col>10</xdr:col>
                    <xdr:colOff>807720</xdr:colOff>
                    <xdr:row>27</xdr:row>
                    <xdr:rowOff>190500</xdr:rowOff>
                  </to>
                </anchor>
              </controlPr>
            </control>
          </mc:Choice>
        </mc:AlternateContent>
        <mc:AlternateContent xmlns:mc="http://schemas.openxmlformats.org/markup-compatibility/2006">
          <mc:Choice Requires="x14">
            <control shapeId="3081" r:id="rId9" name="Check Box 9">
              <controlPr defaultSize="0" autoFill="0" autoLine="0" autoPict="0">
                <anchor moveWithCells="1">
                  <from>
                    <xdr:col>4</xdr:col>
                    <xdr:colOff>45720</xdr:colOff>
                    <xdr:row>27</xdr:row>
                    <xdr:rowOff>182880</xdr:rowOff>
                  </from>
                  <to>
                    <xdr:col>11</xdr:col>
                    <xdr:colOff>281940</xdr:colOff>
                    <xdr:row>29</xdr:row>
                    <xdr:rowOff>38100</xdr:rowOff>
                  </to>
                </anchor>
              </controlPr>
            </control>
          </mc:Choice>
        </mc:AlternateContent>
        <mc:AlternateContent xmlns:mc="http://schemas.openxmlformats.org/markup-compatibility/2006">
          <mc:Choice Requires="x14">
            <control shapeId="3082" r:id="rId10" name="Check Box 10">
              <controlPr defaultSize="0" autoFill="0" autoLine="0" autoPict="0">
                <anchor moveWithCells="1">
                  <from>
                    <xdr:col>4</xdr:col>
                    <xdr:colOff>60960</xdr:colOff>
                    <xdr:row>28</xdr:row>
                    <xdr:rowOff>152400</xdr:rowOff>
                  </from>
                  <to>
                    <xdr:col>8</xdr:col>
                    <xdr:colOff>472440</xdr:colOff>
                    <xdr:row>30</xdr:row>
                    <xdr:rowOff>0</xdr:rowOff>
                  </to>
                </anchor>
              </controlPr>
            </control>
          </mc:Choice>
        </mc:AlternateContent>
        <mc:AlternateContent xmlns:mc="http://schemas.openxmlformats.org/markup-compatibility/2006">
          <mc:Choice Requires="x14">
            <control shapeId="3083" r:id="rId11" name="Check Box 11">
              <controlPr defaultSize="0" autoFill="0" autoLine="0" autoPict="0">
                <anchor moveWithCells="1">
                  <from>
                    <xdr:col>1</xdr:col>
                    <xdr:colOff>0</xdr:colOff>
                    <xdr:row>102</xdr:row>
                    <xdr:rowOff>0</xdr:rowOff>
                  </from>
                  <to>
                    <xdr:col>4</xdr:col>
                    <xdr:colOff>502920</xdr:colOff>
                    <xdr:row>103</xdr:row>
                    <xdr:rowOff>45720</xdr:rowOff>
                  </to>
                </anchor>
              </controlPr>
            </control>
          </mc:Choice>
        </mc:AlternateContent>
        <mc:AlternateContent xmlns:mc="http://schemas.openxmlformats.org/markup-compatibility/2006">
          <mc:Choice Requires="x14">
            <control shapeId="3084" r:id="rId12" name="Check Box 12">
              <controlPr defaultSize="0" autoFill="0" autoLine="0" autoPict="0">
                <anchor moveWithCells="1">
                  <from>
                    <xdr:col>1</xdr:col>
                    <xdr:colOff>0</xdr:colOff>
                    <xdr:row>103</xdr:row>
                    <xdr:rowOff>30480</xdr:rowOff>
                  </from>
                  <to>
                    <xdr:col>2</xdr:col>
                    <xdr:colOff>609600</xdr:colOff>
                    <xdr:row>103</xdr:row>
                    <xdr:rowOff>274320</xdr:rowOff>
                  </to>
                </anchor>
              </controlPr>
            </control>
          </mc:Choice>
        </mc:AlternateContent>
        <mc:AlternateContent xmlns:mc="http://schemas.openxmlformats.org/markup-compatibility/2006">
          <mc:Choice Requires="x14">
            <control shapeId="3085" r:id="rId13" name="Check Box 13">
              <controlPr defaultSize="0" autoFill="0" autoLine="0" autoPict="0">
                <anchor moveWithCells="1">
                  <from>
                    <xdr:col>1</xdr:col>
                    <xdr:colOff>0</xdr:colOff>
                    <xdr:row>103</xdr:row>
                    <xdr:rowOff>266700</xdr:rowOff>
                  </from>
                  <to>
                    <xdr:col>5</xdr:col>
                    <xdr:colOff>0</xdr:colOff>
                    <xdr:row>106</xdr:row>
                    <xdr:rowOff>7620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70C0"/>
  </sheetPr>
  <dimension ref="A1:K115"/>
  <sheetViews>
    <sheetView workbookViewId="0">
      <selection activeCell="P61" sqref="P61"/>
    </sheetView>
  </sheetViews>
  <sheetFormatPr defaultRowHeight="15.75" customHeight="1"/>
  <cols>
    <col min="1" max="1" width="24.77734375" customWidth="1"/>
    <col min="2" max="2" width="22.5546875" customWidth="1"/>
    <col min="3" max="3" width="17.109375" customWidth="1"/>
    <col min="4" max="4" width="9.6640625" customWidth="1"/>
    <col min="5" max="5" width="9.33203125" customWidth="1"/>
    <col min="6" max="6" width="10.6640625" customWidth="1"/>
    <col min="7" max="7" width="2.21875" customWidth="1"/>
    <col min="8" max="8" width="1.6640625" customWidth="1"/>
    <col min="9" max="9" width="10" customWidth="1"/>
    <col min="10" max="10" width="1.88671875" customWidth="1"/>
    <col min="11" max="11" width="14.109375" customWidth="1"/>
  </cols>
  <sheetData>
    <row r="1" spans="1:11" ht="102" customHeight="1">
      <c r="A1" s="49" t="s">
        <v>56</v>
      </c>
      <c r="B1" s="77" t="s">
        <v>55</v>
      </c>
      <c r="C1" s="77"/>
      <c r="D1" s="77"/>
      <c r="E1" s="77"/>
      <c r="F1" s="77"/>
      <c r="G1" s="77"/>
      <c r="H1" s="2"/>
      <c r="I1" s="78"/>
      <c r="J1" s="78"/>
      <c r="K1" s="78"/>
    </row>
    <row r="2" spans="1:11" ht="5.25" customHeight="1">
      <c r="A2" s="102"/>
      <c r="B2" s="109"/>
      <c r="C2" s="109"/>
      <c r="D2" s="109"/>
      <c r="E2" s="109"/>
      <c r="F2" s="109"/>
      <c r="G2" s="109"/>
      <c r="H2" s="109"/>
      <c r="I2" s="109"/>
      <c r="J2" s="109"/>
      <c r="K2" s="109"/>
    </row>
    <row r="3" spans="1:11" ht="15.75" customHeight="1">
      <c r="A3" s="102"/>
      <c r="B3" s="110" t="s">
        <v>10</v>
      </c>
      <c r="C3" s="110"/>
      <c r="D3" s="110"/>
      <c r="E3" s="110"/>
      <c r="F3" s="110"/>
      <c r="G3" s="110"/>
      <c r="H3" s="110"/>
      <c r="I3" s="110"/>
      <c r="J3" s="110"/>
      <c r="K3" s="110"/>
    </row>
    <row r="4" spans="1:11" ht="27.75" customHeight="1">
      <c r="A4" s="57" t="s">
        <v>57</v>
      </c>
      <c r="B4" s="111"/>
      <c r="C4" s="111"/>
      <c r="D4" s="111"/>
      <c r="E4" s="111"/>
      <c r="F4" s="111"/>
      <c r="G4" s="111"/>
      <c r="H4" s="111"/>
      <c r="I4" s="111"/>
      <c r="J4" s="111"/>
      <c r="K4" s="111"/>
    </row>
    <row r="5" spans="1:11" ht="3" customHeight="1">
      <c r="A5" s="61"/>
      <c r="B5" s="101"/>
      <c r="C5" s="101"/>
      <c r="D5" s="101"/>
      <c r="E5" s="101"/>
      <c r="F5" s="101"/>
      <c r="G5" s="101"/>
      <c r="H5" s="101"/>
      <c r="I5" s="101"/>
      <c r="J5" s="101"/>
      <c r="K5" s="101"/>
    </row>
    <row r="6" spans="1:11" ht="26.25" customHeight="1">
      <c r="A6" s="68" t="s">
        <v>11</v>
      </c>
      <c r="B6" s="73"/>
      <c r="C6" s="73"/>
      <c r="D6" s="73"/>
      <c r="E6" s="73"/>
      <c r="F6" s="73"/>
      <c r="G6" s="73"/>
      <c r="H6" s="73"/>
      <c r="I6" s="73"/>
      <c r="J6" s="73"/>
      <c r="K6" s="73"/>
    </row>
    <row r="7" spans="1:11" ht="3" customHeight="1">
      <c r="A7" s="5"/>
      <c r="B7" s="101"/>
      <c r="C7" s="101"/>
      <c r="D7" s="101"/>
      <c r="E7" s="101"/>
      <c r="F7" s="101"/>
      <c r="G7" s="101"/>
      <c r="H7" s="101"/>
      <c r="I7" s="101"/>
      <c r="J7" s="101"/>
      <c r="K7" s="101"/>
    </row>
    <row r="8" spans="1:11" ht="15.75" customHeight="1">
      <c r="A8" s="68" t="s">
        <v>13</v>
      </c>
      <c r="B8" s="76"/>
      <c r="C8" s="76"/>
      <c r="D8" s="76"/>
      <c r="E8" s="76"/>
      <c r="F8" s="76"/>
      <c r="G8" s="76"/>
      <c r="H8" s="76"/>
      <c r="I8" s="76"/>
      <c r="J8" s="76"/>
      <c r="K8" s="76"/>
    </row>
    <row r="9" spans="1:11" ht="3" customHeight="1">
      <c r="A9" s="5"/>
      <c r="B9" s="94"/>
      <c r="C9" s="94"/>
      <c r="D9" s="94"/>
      <c r="E9" s="94"/>
      <c r="F9" s="95"/>
      <c r="G9" s="95"/>
      <c r="H9" s="62"/>
      <c r="I9" s="99"/>
      <c r="J9" s="99"/>
      <c r="K9" s="99"/>
    </row>
    <row r="10" spans="1:11" ht="18.600000000000001" customHeight="1">
      <c r="A10" s="68" t="s">
        <v>12</v>
      </c>
      <c r="B10" s="73"/>
      <c r="C10" s="73"/>
      <c r="D10" s="73"/>
      <c r="E10" s="73"/>
      <c r="F10" s="73"/>
      <c r="G10" s="73"/>
      <c r="H10" s="73"/>
      <c r="I10" s="73"/>
      <c r="J10" s="73"/>
      <c r="K10" s="73"/>
    </row>
    <row r="11" spans="1:11" ht="3" customHeight="1">
      <c r="A11" s="5"/>
      <c r="B11" s="94"/>
      <c r="C11" s="94"/>
      <c r="D11" s="94"/>
      <c r="E11" s="94"/>
      <c r="F11" s="95"/>
      <c r="G11" s="95"/>
      <c r="H11" s="62"/>
      <c r="I11" s="99"/>
      <c r="J11" s="99"/>
      <c r="K11" s="99"/>
    </row>
    <row r="12" spans="1:11" ht="25.8" customHeight="1">
      <c r="A12" s="68" t="s">
        <v>61</v>
      </c>
      <c r="B12" s="73"/>
      <c r="C12" s="73"/>
      <c r="D12" s="73"/>
      <c r="E12" s="73"/>
      <c r="F12" s="103" t="s">
        <v>0</v>
      </c>
      <c r="G12" s="103"/>
      <c r="H12" s="63"/>
      <c r="I12" s="104"/>
      <c r="J12" s="104"/>
      <c r="K12" s="104"/>
    </row>
    <row r="13" spans="1:11" ht="3" customHeight="1">
      <c r="A13" s="5"/>
      <c r="B13" s="101"/>
      <c r="C13" s="101"/>
      <c r="D13" s="101"/>
      <c r="E13" s="101"/>
      <c r="F13" s="101"/>
      <c r="G13" s="101"/>
      <c r="H13" s="101"/>
      <c r="I13" s="101"/>
      <c r="J13" s="101"/>
      <c r="K13" s="101"/>
    </row>
    <row r="14" spans="1:11" ht="26.4" customHeight="1">
      <c r="A14" s="68" t="s">
        <v>62</v>
      </c>
      <c r="B14" s="73"/>
      <c r="C14" s="73"/>
      <c r="D14" s="73"/>
      <c r="E14" s="73"/>
      <c r="F14" s="73"/>
      <c r="G14" s="73"/>
      <c r="H14" s="73"/>
      <c r="I14" s="73"/>
      <c r="J14" s="73"/>
      <c r="K14" s="73"/>
    </row>
    <row r="15" spans="1:11" ht="3" customHeight="1">
      <c r="A15" s="5"/>
      <c r="B15" s="101"/>
      <c r="C15" s="101"/>
      <c r="D15" s="101"/>
      <c r="E15" s="101"/>
      <c r="F15" s="101"/>
      <c r="G15" s="101"/>
      <c r="H15" s="101"/>
      <c r="I15" s="101"/>
      <c r="J15" s="101"/>
      <c r="K15" s="101"/>
    </row>
    <row r="16" spans="1:11" ht="15.75" customHeight="1">
      <c r="A16" s="68" t="s">
        <v>14</v>
      </c>
      <c r="B16" s="73"/>
      <c r="C16" s="73"/>
      <c r="D16" s="73"/>
      <c r="E16" s="73"/>
      <c r="F16" s="73"/>
      <c r="G16" s="73"/>
      <c r="H16" s="73"/>
      <c r="I16" s="73"/>
      <c r="J16" s="73"/>
      <c r="K16" s="73"/>
    </row>
    <row r="17" spans="1:11" ht="3" customHeight="1">
      <c r="A17" s="5"/>
      <c r="B17" s="94"/>
      <c r="C17" s="94"/>
      <c r="D17" s="94"/>
      <c r="E17" s="94"/>
      <c r="F17" s="95"/>
      <c r="G17" s="95"/>
      <c r="H17" s="62"/>
      <c r="I17" s="99"/>
      <c r="J17" s="99"/>
      <c r="K17" s="99"/>
    </row>
    <row r="18" spans="1:11" ht="26.25" customHeight="1">
      <c r="A18" s="68" t="s">
        <v>63</v>
      </c>
      <c r="B18" s="73"/>
      <c r="C18" s="73"/>
      <c r="D18" s="73"/>
      <c r="E18" s="73"/>
      <c r="F18" s="103" t="s">
        <v>1</v>
      </c>
      <c r="G18" s="103"/>
      <c r="H18" s="63"/>
      <c r="I18" s="104"/>
      <c r="J18" s="104"/>
      <c r="K18" s="104"/>
    </row>
    <row r="19" spans="1:11" ht="3" customHeight="1">
      <c r="A19" s="61"/>
      <c r="B19" s="101"/>
      <c r="C19" s="101"/>
      <c r="D19" s="101"/>
      <c r="E19" s="101"/>
      <c r="F19" s="101"/>
      <c r="G19" s="101"/>
      <c r="H19" s="101"/>
      <c r="I19" s="101"/>
      <c r="J19" s="101"/>
      <c r="K19" s="101"/>
    </row>
    <row r="20" spans="1:11" ht="15.75" customHeight="1">
      <c r="A20" s="57" t="s">
        <v>15</v>
      </c>
      <c r="B20" s="105"/>
      <c r="C20" s="105"/>
      <c r="D20" s="105"/>
      <c r="E20" s="105"/>
      <c r="F20" s="105"/>
      <c r="G20" s="105"/>
      <c r="H20" s="105"/>
      <c r="I20" s="105"/>
      <c r="J20" s="105"/>
      <c r="K20" s="105"/>
    </row>
    <row r="21" spans="1:11" ht="3" customHeight="1">
      <c r="A21" s="5"/>
      <c r="B21" s="101"/>
      <c r="C21" s="101"/>
      <c r="D21" s="101"/>
      <c r="E21" s="101"/>
      <c r="F21" s="101"/>
      <c r="G21" s="101"/>
      <c r="H21" s="101"/>
      <c r="I21" s="101"/>
      <c r="J21" s="101"/>
      <c r="K21" s="101"/>
    </row>
    <row r="22" spans="1:11" ht="22.5" customHeight="1">
      <c r="A22" s="6" t="s">
        <v>58</v>
      </c>
      <c r="B22" s="73"/>
      <c r="C22" s="73"/>
      <c r="D22" s="73"/>
      <c r="E22" s="73"/>
      <c r="F22" s="73"/>
      <c r="G22" s="73"/>
      <c r="H22" s="73"/>
      <c r="I22" s="73"/>
      <c r="J22" s="73"/>
      <c r="K22" s="73"/>
    </row>
    <row r="23" spans="1:11" ht="3" customHeight="1">
      <c r="A23" s="7"/>
      <c r="B23" s="101"/>
      <c r="C23" s="101"/>
      <c r="D23" s="101"/>
      <c r="E23" s="101"/>
      <c r="F23" s="101"/>
      <c r="G23" s="101"/>
      <c r="H23" s="101"/>
      <c r="I23" s="101"/>
      <c r="J23" s="101"/>
      <c r="K23" s="101"/>
    </row>
    <row r="24" spans="1:11" ht="28.2" customHeight="1">
      <c r="A24" s="6" t="s">
        <v>64</v>
      </c>
      <c r="B24" s="73"/>
      <c r="C24" s="73"/>
      <c r="D24" s="73"/>
      <c r="E24" s="73"/>
      <c r="F24" s="73"/>
      <c r="G24" s="73"/>
      <c r="H24" s="73"/>
      <c r="I24" s="73"/>
      <c r="J24" s="73"/>
      <c r="K24" s="73"/>
    </row>
    <row r="25" spans="1:11" ht="3" customHeight="1">
      <c r="A25" s="7"/>
      <c r="B25" s="101"/>
      <c r="C25" s="101"/>
      <c r="D25" s="101"/>
      <c r="E25" s="101"/>
      <c r="F25" s="101"/>
      <c r="G25" s="101"/>
      <c r="H25" s="101"/>
      <c r="I25" s="101"/>
      <c r="J25" s="101"/>
      <c r="K25" s="101"/>
    </row>
    <row r="26" spans="1:11" ht="16.5" customHeight="1">
      <c r="A26" s="68" t="s">
        <v>16</v>
      </c>
      <c r="B26" s="73"/>
      <c r="C26" s="73"/>
      <c r="D26" s="73"/>
      <c r="E26" s="73"/>
      <c r="F26" s="103" t="s">
        <v>2</v>
      </c>
      <c r="G26" s="103"/>
      <c r="H26" s="63"/>
      <c r="I26" s="104"/>
      <c r="J26" s="104"/>
      <c r="K26" s="104"/>
    </row>
    <row r="27" spans="1:11" ht="3" customHeight="1">
      <c r="A27" s="7"/>
      <c r="B27" s="101"/>
      <c r="C27" s="101"/>
      <c r="D27" s="101"/>
      <c r="E27" s="101"/>
      <c r="F27" s="101"/>
      <c r="G27" s="101"/>
      <c r="H27" s="101"/>
      <c r="I27" s="101"/>
      <c r="J27" s="101"/>
      <c r="K27" s="101"/>
    </row>
    <row r="28" spans="1:11" ht="15.75" customHeight="1">
      <c r="A28" s="102" t="s">
        <v>17</v>
      </c>
      <c r="B28" s="92"/>
      <c r="C28" s="92"/>
      <c r="D28" s="92"/>
      <c r="E28" s="25"/>
      <c r="F28" s="25"/>
      <c r="G28" s="25"/>
      <c r="H28" s="25"/>
      <c r="I28" s="25"/>
      <c r="J28" s="25"/>
      <c r="K28" s="25"/>
    </row>
    <row r="29" spans="1:11" ht="15.75" customHeight="1">
      <c r="A29" s="102"/>
      <c r="B29" s="92"/>
      <c r="C29" s="92"/>
      <c r="D29" s="92"/>
      <c r="E29" s="25"/>
      <c r="F29" s="25"/>
      <c r="G29" s="25"/>
      <c r="H29" s="25"/>
      <c r="I29" s="25"/>
      <c r="J29" s="25"/>
      <c r="K29" s="25"/>
    </row>
    <row r="30" spans="1:11" ht="15.75" customHeight="1">
      <c r="A30" s="9"/>
      <c r="B30" s="92"/>
      <c r="C30" s="92"/>
      <c r="D30" s="92"/>
      <c r="E30" s="25"/>
      <c r="F30" s="25"/>
      <c r="G30" s="25"/>
      <c r="H30" s="25"/>
      <c r="I30" s="25"/>
      <c r="J30" s="25"/>
      <c r="K30" s="25"/>
    </row>
    <row r="31" spans="1:11" ht="15.75" customHeight="1">
      <c r="A31" s="9"/>
      <c r="B31" s="91"/>
      <c r="C31" s="91"/>
      <c r="D31" s="91"/>
      <c r="E31" s="100"/>
      <c r="F31" s="100"/>
      <c r="G31" s="100"/>
      <c r="H31" s="100"/>
      <c r="I31" s="100"/>
      <c r="J31" s="100"/>
      <c r="K31" s="100"/>
    </row>
    <row r="32" spans="1:11" ht="3" customHeight="1">
      <c r="A32" s="10"/>
      <c r="B32" s="26"/>
      <c r="C32" s="26"/>
      <c r="D32" s="26"/>
      <c r="E32" s="26"/>
      <c r="F32" s="26"/>
      <c r="G32" s="26"/>
      <c r="H32" s="26"/>
      <c r="I32" s="26"/>
      <c r="J32" s="26"/>
      <c r="K32" s="26"/>
    </row>
    <row r="33" spans="1:11" ht="108.6" customHeight="1">
      <c r="A33" s="55" t="s">
        <v>48</v>
      </c>
      <c r="B33" s="86"/>
      <c r="C33" s="86"/>
      <c r="D33" s="86"/>
      <c r="E33" s="86"/>
      <c r="F33" s="86"/>
      <c r="G33" s="86"/>
      <c r="H33" s="86"/>
      <c r="I33" s="86"/>
      <c r="J33" s="86"/>
      <c r="K33" s="86"/>
    </row>
    <row r="34" spans="1:11" ht="3" customHeight="1">
      <c r="A34" s="10"/>
      <c r="B34" s="26"/>
      <c r="C34" s="26"/>
      <c r="D34" s="26"/>
      <c r="E34" s="26"/>
      <c r="F34" s="26"/>
      <c r="G34" s="26"/>
      <c r="H34" s="26"/>
      <c r="I34" s="26"/>
      <c r="J34" s="26"/>
      <c r="K34" s="26"/>
    </row>
    <row r="35" spans="1:11" ht="25.5" customHeight="1">
      <c r="A35" s="39" t="s">
        <v>18</v>
      </c>
      <c r="B35" s="27"/>
      <c r="C35" s="26"/>
      <c r="D35" s="26"/>
      <c r="E35" s="26"/>
      <c r="F35" s="26"/>
      <c r="G35" s="26"/>
      <c r="H35" s="26"/>
      <c r="I35" s="26"/>
      <c r="J35" s="26"/>
      <c r="K35" s="26"/>
    </row>
    <row r="36" spans="1:11" ht="3" customHeight="1">
      <c r="A36" s="10"/>
      <c r="B36" s="26"/>
      <c r="C36" s="26"/>
      <c r="D36" s="26"/>
      <c r="E36" s="26"/>
      <c r="F36" s="26"/>
      <c r="G36" s="26"/>
      <c r="H36" s="26"/>
      <c r="I36" s="26"/>
      <c r="J36" s="26"/>
      <c r="K36" s="26"/>
    </row>
    <row r="37" spans="1:11" ht="26.25" customHeight="1">
      <c r="A37" s="39" t="s">
        <v>19</v>
      </c>
      <c r="B37" s="11" t="s">
        <v>20</v>
      </c>
      <c r="C37" s="52" t="s">
        <v>21</v>
      </c>
      <c r="D37" s="10"/>
      <c r="E37" s="27"/>
      <c r="F37" s="121">
        <f>IF(B35=1,'Тип участия'!F2,IF(B35=2,'Тип участия'!F3,IF(B35=3,'Тип участия'!F3,IF(B35&gt;3,'Тип участия'!F4,275000))))</f>
        <v>275000</v>
      </c>
      <c r="G37" s="122" t="e">
        <f>IF(B35=отели!#REF!,отели!#REF!,IF(B35=отели!#REF!,отели!#REF!,IF(B35=отели!#REF!,отели!#REF!,IF(B35=отели!#REF!,отели!#REF!,0))))</f>
        <v>#REF!</v>
      </c>
      <c r="H37" s="67" t="s">
        <v>3</v>
      </c>
      <c r="I37" s="120">
        <f>E37*F37</f>
        <v>0</v>
      </c>
      <c r="J37" s="120"/>
      <c r="K37" s="120"/>
    </row>
    <row r="38" spans="1:11" ht="82.2" customHeight="1">
      <c r="A38" s="10"/>
      <c r="B38" s="89" t="s">
        <v>59</v>
      </c>
      <c r="C38" s="89"/>
      <c r="D38" s="89"/>
      <c r="E38" s="89"/>
      <c r="F38" s="89"/>
      <c r="G38" s="89"/>
      <c r="H38" s="89"/>
      <c r="I38" s="89"/>
      <c r="J38" s="89"/>
      <c r="K38" s="89"/>
    </row>
    <row r="39" spans="1:11" ht="15.75" customHeight="1">
      <c r="A39" s="10"/>
      <c r="B39" s="11" t="s">
        <v>22</v>
      </c>
      <c r="C39" s="10" t="s">
        <v>21</v>
      </c>
      <c r="D39" s="10"/>
      <c r="E39" s="27"/>
      <c r="F39" s="121">
        <f>IF(B35=1,'Тип участия'!E2,IF(B35=2,'Тип участия'!E3,IF(B35=3,'Тип участия'!E3,IF(B35&gt;3,'Тип участия'!E4,375000))))</f>
        <v>375000</v>
      </c>
      <c r="G39" s="121" t="e">
        <f>IF(B37=отели!#REF!,отели!#REF!,IF(B37=отели!#REF!,отели!#REF!,IF(B37=отели!#REF!,отели!#REF!,IF(B37=отели!#REF!,отели!#REF!,0))))</f>
        <v>#REF!</v>
      </c>
      <c r="H39" s="66" t="s">
        <v>3</v>
      </c>
      <c r="I39" s="120">
        <f>E39*F39</f>
        <v>0</v>
      </c>
      <c r="J39" s="120"/>
      <c r="K39" s="120"/>
    </row>
    <row r="40" spans="1:11" ht="83.4" customHeight="1">
      <c r="A40" s="10"/>
      <c r="B40" s="89" t="s">
        <v>60</v>
      </c>
      <c r="C40" s="89"/>
      <c r="D40" s="89"/>
      <c r="E40" s="89"/>
      <c r="F40" s="89"/>
      <c r="G40" s="89"/>
      <c r="H40" s="89"/>
      <c r="I40" s="89"/>
      <c r="J40" s="89"/>
      <c r="K40" s="89"/>
    </row>
    <row r="41" spans="1:11" ht="2.25" customHeight="1">
      <c r="A41" s="10"/>
      <c r="B41" s="28"/>
      <c r="C41" s="28"/>
      <c r="D41" s="28"/>
      <c r="E41" s="28"/>
      <c r="F41" s="26"/>
      <c r="G41" s="26"/>
      <c r="H41" s="26"/>
      <c r="I41" s="26"/>
      <c r="J41" s="26"/>
      <c r="K41" s="26"/>
    </row>
    <row r="42" spans="1:11" ht="27" customHeight="1">
      <c r="A42" s="39" t="s">
        <v>23</v>
      </c>
      <c r="B42" s="26"/>
      <c r="C42" s="26"/>
      <c r="D42" s="26"/>
      <c r="E42" s="26"/>
      <c r="F42" s="26"/>
      <c r="G42" s="26"/>
      <c r="H42" s="26"/>
      <c r="I42" s="26"/>
      <c r="J42" s="26"/>
      <c r="K42" s="26"/>
    </row>
    <row r="43" spans="1:11" ht="24.75" customHeight="1">
      <c r="A43" s="58" t="s">
        <v>24</v>
      </c>
      <c r="B43" s="73"/>
      <c r="C43" s="73"/>
      <c r="D43" s="73"/>
      <c r="E43" s="73"/>
      <c r="F43" s="73"/>
      <c r="G43" s="73"/>
      <c r="H43" s="73"/>
      <c r="I43" s="73"/>
      <c r="J43" s="73"/>
      <c r="K43" s="73"/>
    </row>
    <row r="44" spans="1:11" ht="3" customHeight="1">
      <c r="A44" s="68"/>
      <c r="B44" s="72"/>
      <c r="C44" s="72"/>
      <c r="D44" s="72"/>
      <c r="E44" s="72"/>
      <c r="F44" s="72"/>
      <c r="G44" s="72"/>
      <c r="H44" s="72"/>
      <c r="I44" s="72"/>
      <c r="J44" s="72"/>
      <c r="K44" s="72"/>
    </row>
    <row r="45" spans="1:11" ht="15.75" customHeight="1">
      <c r="A45" s="68" t="s">
        <v>25</v>
      </c>
      <c r="B45" s="73"/>
      <c r="C45" s="73"/>
      <c r="D45" s="73"/>
      <c r="E45" s="73"/>
      <c r="F45" s="73"/>
      <c r="G45" s="73"/>
      <c r="H45" s="73"/>
      <c r="I45" s="73"/>
      <c r="J45" s="73"/>
      <c r="K45" s="73"/>
    </row>
    <row r="46" spans="1:11" ht="3" customHeight="1">
      <c r="A46" s="68"/>
      <c r="B46" s="74"/>
      <c r="C46" s="74"/>
      <c r="D46" s="74"/>
      <c r="E46" s="74"/>
      <c r="F46" s="74"/>
      <c r="G46" s="74"/>
      <c r="H46" s="65"/>
      <c r="I46" s="72"/>
      <c r="J46" s="72"/>
      <c r="K46" s="72"/>
    </row>
    <row r="47" spans="1:11" ht="24.75" customHeight="1">
      <c r="A47" s="68" t="s">
        <v>26</v>
      </c>
      <c r="B47" s="73"/>
      <c r="C47" s="73"/>
      <c r="D47" s="73"/>
      <c r="E47" s="73"/>
      <c r="F47" s="75" t="s">
        <v>1</v>
      </c>
      <c r="G47" s="75"/>
      <c r="H47" s="68"/>
      <c r="I47" s="73"/>
      <c r="J47" s="73"/>
      <c r="K47" s="73"/>
    </row>
    <row r="48" spans="1:11" ht="3.75" customHeight="1">
      <c r="A48" s="68"/>
      <c r="B48" s="26"/>
      <c r="C48" s="26"/>
      <c r="D48" s="26"/>
      <c r="E48" s="26"/>
      <c r="F48" s="26"/>
      <c r="G48" s="26"/>
      <c r="H48" s="26"/>
      <c r="I48" s="26"/>
      <c r="J48" s="26"/>
      <c r="K48" s="26"/>
    </row>
    <row r="49" spans="1:11" ht="27" customHeight="1">
      <c r="A49" s="58" t="s">
        <v>29</v>
      </c>
      <c r="B49" s="73"/>
      <c r="C49" s="73"/>
      <c r="D49" s="73"/>
      <c r="E49" s="73"/>
      <c r="F49" s="73"/>
      <c r="G49" s="73"/>
      <c r="H49" s="73"/>
      <c r="I49" s="73"/>
      <c r="J49" s="73"/>
      <c r="K49" s="73"/>
    </row>
    <row r="50" spans="1:11" ht="3" customHeight="1">
      <c r="A50" s="68"/>
      <c r="B50" s="72"/>
      <c r="C50" s="72"/>
      <c r="D50" s="72"/>
      <c r="E50" s="72"/>
      <c r="F50" s="72"/>
      <c r="G50" s="72"/>
      <c r="H50" s="72"/>
      <c r="I50" s="72"/>
      <c r="J50" s="72"/>
      <c r="K50" s="72"/>
    </row>
    <row r="51" spans="1:11" ht="15.75" customHeight="1">
      <c r="A51" s="68" t="s">
        <v>25</v>
      </c>
      <c r="B51" s="73"/>
      <c r="C51" s="73"/>
      <c r="D51" s="73"/>
      <c r="E51" s="73"/>
      <c r="F51" s="73"/>
      <c r="G51" s="73"/>
      <c r="H51" s="73"/>
      <c r="I51" s="73"/>
      <c r="J51" s="73"/>
      <c r="K51" s="73"/>
    </row>
    <row r="52" spans="1:11" ht="3" customHeight="1">
      <c r="A52" s="68"/>
      <c r="B52" s="74"/>
      <c r="C52" s="74"/>
      <c r="D52" s="74"/>
      <c r="E52" s="74"/>
      <c r="F52" s="74"/>
      <c r="G52" s="74"/>
      <c r="H52" s="65"/>
      <c r="I52" s="72"/>
      <c r="J52" s="72"/>
      <c r="K52" s="72"/>
    </row>
    <row r="53" spans="1:11" ht="24" customHeight="1">
      <c r="A53" s="68" t="s">
        <v>27</v>
      </c>
      <c r="B53" s="73"/>
      <c r="C53" s="73"/>
      <c r="D53" s="73"/>
      <c r="E53" s="73"/>
      <c r="F53" s="75" t="s">
        <v>1</v>
      </c>
      <c r="G53" s="75"/>
      <c r="H53" s="68"/>
      <c r="I53" s="73"/>
      <c r="J53" s="73"/>
      <c r="K53" s="73"/>
    </row>
    <row r="54" spans="1:11" ht="3.75" customHeight="1">
      <c r="A54" s="10"/>
      <c r="B54" s="26"/>
      <c r="C54" s="26"/>
      <c r="D54" s="26"/>
      <c r="E54" s="26"/>
      <c r="F54" s="26"/>
      <c r="G54" s="26"/>
      <c r="H54" s="26"/>
      <c r="I54" s="26"/>
      <c r="J54" s="26"/>
      <c r="K54" s="26"/>
    </row>
    <row r="55" spans="1:11" ht="24.75" customHeight="1">
      <c r="A55" s="58" t="s">
        <v>28</v>
      </c>
      <c r="B55" s="73"/>
      <c r="C55" s="73"/>
      <c r="D55" s="73"/>
      <c r="E55" s="73"/>
      <c r="F55" s="73"/>
      <c r="G55" s="73"/>
      <c r="H55" s="73"/>
      <c r="I55" s="73"/>
      <c r="J55" s="73"/>
      <c r="K55" s="73"/>
    </row>
    <row r="56" spans="1:11" ht="3" customHeight="1">
      <c r="A56" s="68"/>
      <c r="B56" s="72"/>
      <c r="C56" s="72"/>
      <c r="D56" s="72"/>
      <c r="E56" s="72"/>
      <c r="F56" s="72"/>
      <c r="G56" s="72"/>
      <c r="H56" s="72"/>
      <c r="I56" s="72"/>
      <c r="J56" s="72"/>
      <c r="K56" s="72"/>
    </row>
    <row r="57" spans="1:11" ht="15.75" customHeight="1">
      <c r="A57" s="68" t="s">
        <v>25</v>
      </c>
      <c r="B57" s="73"/>
      <c r="C57" s="73"/>
      <c r="D57" s="73"/>
      <c r="E57" s="73"/>
      <c r="F57" s="73"/>
      <c r="G57" s="73"/>
      <c r="H57" s="73"/>
      <c r="I57" s="73"/>
      <c r="J57" s="73"/>
      <c r="K57" s="73"/>
    </row>
    <row r="58" spans="1:11" ht="3" customHeight="1">
      <c r="A58" s="68"/>
      <c r="B58" s="74"/>
      <c r="C58" s="74"/>
      <c r="D58" s="74"/>
      <c r="E58" s="74"/>
      <c r="F58" s="74"/>
      <c r="G58" s="74"/>
      <c r="H58" s="65"/>
      <c r="I58" s="72"/>
      <c r="J58" s="72"/>
      <c r="K58" s="72"/>
    </row>
    <row r="59" spans="1:11" ht="24.75" customHeight="1">
      <c r="A59" s="68" t="s">
        <v>26</v>
      </c>
      <c r="B59" s="73"/>
      <c r="C59" s="73"/>
      <c r="D59" s="73"/>
      <c r="E59" s="73"/>
      <c r="F59" s="75" t="s">
        <v>1</v>
      </c>
      <c r="G59" s="75"/>
      <c r="H59" s="68"/>
      <c r="I59" s="73"/>
      <c r="J59" s="73"/>
      <c r="K59" s="73"/>
    </row>
    <row r="60" spans="1:11" ht="3.75" customHeight="1">
      <c r="A60" s="68"/>
      <c r="B60" s="26"/>
      <c r="C60" s="26"/>
      <c r="D60" s="26"/>
      <c r="E60" s="26"/>
      <c r="F60" s="26"/>
      <c r="G60" s="26"/>
      <c r="H60" s="26"/>
      <c r="I60" s="26"/>
      <c r="J60" s="26"/>
      <c r="K60" s="26"/>
    </row>
    <row r="61" spans="1:11" ht="27" customHeight="1">
      <c r="A61" s="58" t="s">
        <v>30</v>
      </c>
      <c r="B61" s="73"/>
      <c r="C61" s="73"/>
      <c r="D61" s="73"/>
      <c r="E61" s="73"/>
      <c r="F61" s="73"/>
      <c r="G61" s="73"/>
      <c r="H61" s="73"/>
      <c r="I61" s="73"/>
      <c r="J61" s="73"/>
      <c r="K61" s="73"/>
    </row>
    <row r="62" spans="1:11" ht="3" customHeight="1">
      <c r="A62" s="68"/>
      <c r="B62" s="72"/>
      <c r="C62" s="72"/>
      <c r="D62" s="72"/>
      <c r="E62" s="72"/>
      <c r="F62" s="72"/>
      <c r="G62" s="72"/>
      <c r="H62" s="72"/>
      <c r="I62" s="72"/>
      <c r="J62" s="72"/>
      <c r="K62" s="72"/>
    </row>
    <row r="63" spans="1:11" ht="15.75" customHeight="1">
      <c r="A63" s="68" t="s">
        <v>25</v>
      </c>
      <c r="B63" s="73"/>
      <c r="C63" s="73"/>
      <c r="D63" s="73"/>
      <c r="E63" s="73"/>
      <c r="F63" s="73"/>
      <c r="G63" s="73"/>
      <c r="H63" s="73"/>
      <c r="I63" s="73"/>
      <c r="J63" s="73"/>
      <c r="K63" s="73"/>
    </row>
    <row r="64" spans="1:11" ht="3" customHeight="1">
      <c r="A64" s="68"/>
      <c r="B64" s="74"/>
      <c r="C64" s="74"/>
      <c r="D64" s="74"/>
      <c r="E64" s="74"/>
      <c r="F64" s="74"/>
      <c r="G64" s="74"/>
      <c r="H64" s="65"/>
      <c r="I64" s="72"/>
      <c r="J64" s="72"/>
      <c r="K64" s="72"/>
    </row>
    <row r="65" spans="1:11" ht="24" customHeight="1">
      <c r="A65" s="68" t="s">
        <v>27</v>
      </c>
      <c r="B65" s="73"/>
      <c r="C65" s="73"/>
      <c r="D65" s="73"/>
      <c r="E65" s="73"/>
      <c r="F65" s="75" t="s">
        <v>1</v>
      </c>
      <c r="G65" s="75"/>
      <c r="H65" s="68"/>
      <c r="I65" s="73"/>
      <c r="J65" s="73"/>
      <c r="K65" s="73"/>
    </row>
    <row r="66" spans="1:11" ht="3.75" customHeight="1">
      <c r="A66" s="10"/>
      <c r="B66" s="26"/>
      <c r="C66" s="26"/>
      <c r="D66" s="26"/>
      <c r="E66" s="26"/>
      <c r="F66" s="26"/>
      <c r="G66" s="26"/>
      <c r="H66" s="26"/>
      <c r="I66" s="26"/>
      <c r="J66" s="26"/>
      <c r="K66" s="26"/>
    </row>
    <row r="67" spans="1:11" ht="24.75" customHeight="1">
      <c r="A67" s="58" t="s">
        <v>31</v>
      </c>
      <c r="B67" s="73"/>
      <c r="C67" s="73"/>
      <c r="D67" s="73"/>
      <c r="E67" s="73"/>
      <c r="F67" s="73"/>
      <c r="G67" s="73"/>
      <c r="H67" s="73"/>
      <c r="I67" s="73"/>
      <c r="J67" s="73"/>
      <c r="K67" s="73"/>
    </row>
    <row r="68" spans="1:11" ht="3" customHeight="1">
      <c r="A68" s="68"/>
      <c r="B68" s="72"/>
      <c r="C68" s="72"/>
      <c r="D68" s="72"/>
      <c r="E68" s="72"/>
      <c r="F68" s="72"/>
      <c r="G68" s="72"/>
      <c r="H68" s="72"/>
      <c r="I68" s="72"/>
      <c r="J68" s="72"/>
      <c r="K68" s="72"/>
    </row>
    <row r="69" spans="1:11" ht="15.75" customHeight="1">
      <c r="A69" s="68" t="s">
        <v>25</v>
      </c>
      <c r="B69" s="73"/>
      <c r="C69" s="73"/>
      <c r="D69" s="73"/>
      <c r="E69" s="73"/>
      <c r="F69" s="73"/>
      <c r="G69" s="73"/>
      <c r="H69" s="73"/>
      <c r="I69" s="73"/>
      <c r="J69" s="73"/>
      <c r="K69" s="73"/>
    </row>
    <row r="70" spans="1:11" ht="3" customHeight="1">
      <c r="A70" s="68"/>
      <c r="B70" s="74"/>
      <c r="C70" s="74"/>
      <c r="D70" s="74"/>
      <c r="E70" s="74"/>
      <c r="F70" s="74"/>
      <c r="G70" s="74"/>
      <c r="H70" s="65"/>
      <c r="I70" s="72"/>
      <c r="J70" s="72"/>
      <c r="K70" s="72"/>
    </row>
    <row r="71" spans="1:11" ht="24.75" customHeight="1">
      <c r="A71" s="68" t="s">
        <v>26</v>
      </c>
      <c r="B71" s="73"/>
      <c r="C71" s="73"/>
      <c r="D71" s="73"/>
      <c r="E71" s="73"/>
      <c r="F71" s="75" t="s">
        <v>1</v>
      </c>
      <c r="G71" s="75"/>
      <c r="H71" s="68"/>
      <c r="I71" s="73"/>
      <c r="J71" s="73"/>
      <c r="K71" s="73"/>
    </row>
    <row r="72" spans="1:11" ht="3.75" customHeight="1">
      <c r="A72" s="68"/>
      <c r="B72" s="26"/>
      <c r="C72" s="26"/>
      <c r="D72" s="26"/>
      <c r="E72" s="26"/>
      <c r="F72" s="26"/>
      <c r="G72" s="26"/>
      <c r="H72" s="26"/>
      <c r="I72" s="26"/>
      <c r="J72" s="26"/>
      <c r="K72" s="26"/>
    </row>
    <row r="73" spans="1:11" ht="29.25" customHeight="1">
      <c r="A73" s="39" t="s">
        <v>53</v>
      </c>
      <c r="B73" s="106" t="s">
        <v>65</v>
      </c>
      <c r="C73" s="106"/>
      <c r="D73" s="88" t="s">
        <v>72</v>
      </c>
      <c r="E73" s="88"/>
      <c r="F73" s="88"/>
      <c r="G73" s="88"/>
      <c r="H73" s="88"/>
      <c r="I73" s="88"/>
      <c r="J73" s="88"/>
      <c r="K73" s="88"/>
    </row>
    <row r="74" spans="1:11" ht="3.75" customHeight="1">
      <c r="A74" s="10"/>
      <c r="B74" s="26"/>
      <c r="C74" s="26"/>
      <c r="D74" s="26"/>
      <c r="E74" s="26"/>
      <c r="F74" s="26"/>
      <c r="G74" s="26"/>
      <c r="H74" s="26"/>
      <c r="I74" s="26"/>
      <c r="J74" s="26"/>
      <c r="K74" s="26"/>
    </row>
    <row r="75" spans="1:11" ht="54.6" customHeight="1">
      <c r="A75" s="71" t="s">
        <v>54</v>
      </c>
      <c r="B75" s="51" t="s">
        <v>32</v>
      </c>
      <c r="C75" s="75" t="s">
        <v>34</v>
      </c>
      <c r="D75" s="75"/>
      <c r="E75" s="27"/>
      <c r="F75" s="56" t="s">
        <v>35</v>
      </c>
      <c r="G75" s="27"/>
      <c r="H75" s="41" t="s">
        <v>5</v>
      </c>
      <c r="I75" s="123">
        <f>IF(D73=отели!B2,отели!H2,IF(D73=отели!B3,отели!H3,IF(D73=отели!B4,отели!H4,IF(D73=отели!B5,отели!H5,IF(D73=отели!D6,отели!H6,IF(D73=отели!B7,отели!H7,0))))))</f>
        <v>140000</v>
      </c>
      <c r="J75" s="40" t="s">
        <v>3</v>
      </c>
      <c r="K75" s="124">
        <f>E75*G75*I75</f>
        <v>0</v>
      </c>
    </row>
    <row r="76" spans="1:11" s="1" customFormat="1" ht="3" customHeight="1">
      <c r="A76" s="30"/>
      <c r="B76" s="31"/>
      <c r="C76" s="32"/>
      <c r="D76" s="32"/>
      <c r="E76" s="32"/>
      <c r="F76" s="32"/>
      <c r="G76" s="32"/>
      <c r="H76" s="32"/>
      <c r="I76" s="32"/>
      <c r="J76" s="32"/>
      <c r="K76" s="32"/>
    </row>
    <row r="77" spans="1:11" ht="15.75" customHeight="1">
      <c r="A77" s="10"/>
      <c r="B77" s="10" t="s">
        <v>33</v>
      </c>
      <c r="C77" s="10"/>
      <c r="D77" s="82" t="s">
        <v>66</v>
      </c>
      <c r="E77" s="83"/>
      <c r="F77" s="83"/>
      <c r="G77" s="83"/>
      <c r="H77" s="83"/>
      <c r="I77" s="83"/>
      <c r="J77" s="83"/>
      <c r="K77" s="83"/>
    </row>
    <row r="78" spans="1:11" ht="15.75" customHeight="1">
      <c r="A78" s="26"/>
      <c r="B78" s="53" t="s">
        <v>67</v>
      </c>
      <c r="C78" s="26"/>
      <c r="D78" s="26"/>
      <c r="E78" s="33"/>
      <c r="F78" s="33"/>
      <c r="G78" s="33"/>
      <c r="H78" s="33"/>
      <c r="I78" s="33"/>
      <c r="J78" s="33"/>
      <c r="K78" s="33"/>
    </row>
    <row r="79" spans="1:11" ht="3" customHeight="1">
      <c r="A79" s="26"/>
      <c r="B79" s="26"/>
      <c r="C79" s="26"/>
      <c r="D79" s="26"/>
      <c r="E79" s="26"/>
      <c r="F79" s="26"/>
      <c r="G79" s="26"/>
      <c r="H79" s="26"/>
      <c r="I79" s="26"/>
      <c r="J79" s="26"/>
      <c r="K79" s="26"/>
    </row>
    <row r="80" spans="1:11" ht="54" customHeight="1">
      <c r="A80" s="10"/>
      <c r="B80" s="50" t="s">
        <v>36</v>
      </c>
      <c r="C80" s="75" t="s">
        <v>37</v>
      </c>
      <c r="D80" s="75"/>
      <c r="E80" s="27"/>
      <c r="F80" s="56" t="s">
        <v>35</v>
      </c>
      <c r="G80" s="27"/>
      <c r="H80" s="41" t="s">
        <v>5</v>
      </c>
      <c r="I80" s="123">
        <f>IF(D73=отели!B2,отели!J2,IF(D73=отели!B3,отели!J3,IF(D73=отели!B4,отели!J4,IF(D73=отели!B5,отели!J5,IF(D73=отели!B6,отели!J6,IF(RUB!D73=отели!B7,отели!J7,0))))))</f>
        <v>150000</v>
      </c>
      <c r="J80" s="40" t="s">
        <v>3</v>
      </c>
      <c r="K80" s="124">
        <f>E80*G80*I80</f>
        <v>0</v>
      </c>
    </row>
    <row r="81" spans="1:11" ht="3" customHeight="1">
      <c r="A81" s="25"/>
      <c r="B81" s="31"/>
      <c r="C81" s="32"/>
      <c r="D81" s="32"/>
      <c r="E81" s="32"/>
      <c r="F81" s="32"/>
      <c r="G81" s="32"/>
      <c r="H81" s="32"/>
      <c r="I81" s="32"/>
      <c r="J81" s="32"/>
      <c r="K81" s="32"/>
    </row>
    <row r="82" spans="1:11" ht="15.75" customHeight="1">
      <c r="A82" s="20"/>
      <c r="B82" s="10" t="s">
        <v>33</v>
      </c>
      <c r="C82" s="10"/>
      <c r="D82" s="82" t="s">
        <v>66</v>
      </c>
      <c r="E82" s="82"/>
      <c r="F82" s="82"/>
      <c r="G82" s="82"/>
      <c r="H82" s="82"/>
      <c r="I82" s="82"/>
      <c r="J82" s="82"/>
      <c r="K82" s="82"/>
    </row>
    <row r="83" spans="1:11" ht="15.75" customHeight="1">
      <c r="A83" s="25"/>
      <c r="B83" s="53" t="s">
        <v>67</v>
      </c>
      <c r="C83" s="26"/>
      <c r="D83" s="26"/>
      <c r="E83" s="33"/>
      <c r="F83" s="33"/>
      <c r="G83" s="33"/>
      <c r="H83" s="33"/>
      <c r="I83" s="33"/>
      <c r="J83" s="33"/>
      <c r="K83" s="33"/>
    </row>
    <row r="84" spans="1:11" ht="3" customHeight="1">
      <c r="A84" s="26"/>
      <c r="B84" s="26"/>
      <c r="C84" s="26"/>
      <c r="D84" s="26"/>
      <c r="E84" s="33"/>
      <c r="F84" s="33"/>
      <c r="G84" s="33"/>
      <c r="H84" s="33"/>
      <c r="I84" s="33"/>
      <c r="J84" s="33"/>
      <c r="K84" s="33"/>
    </row>
    <row r="85" spans="1:11" ht="28.5" customHeight="1">
      <c r="A85" s="39"/>
      <c r="B85" s="106" t="s">
        <v>68</v>
      </c>
      <c r="C85" s="106"/>
      <c r="D85" s="88" t="s">
        <v>51</v>
      </c>
      <c r="E85" s="88"/>
      <c r="F85" s="88"/>
      <c r="G85" s="88"/>
      <c r="H85" s="88"/>
      <c r="I85" s="88"/>
      <c r="J85" s="88"/>
      <c r="K85" s="88"/>
    </row>
    <row r="86" spans="1:11" ht="3.75" customHeight="1">
      <c r="A86" s="10"/>
      <c r="B86" s="26"/>
      <c r="C86" s="26"/>
      <c r="D86" s="26"/>
      <c r="E86" s="26"/>
      <c r="F86" s="26"/>
      <c r="G86" s="26"/>
      <c r="H86" s="26"/>
      <c r="I86" s="26"/>
      <c r="J86" s="26"/>
      <c r="K86" s="26"/>
    </row>
    <row r="87" spans="1:11" ht="54.75" customHeight="1">
      <c r="A87" s="71"/>
      <c r="B87" s="51" t="s">
        <v>32</v>
      </c>
      <c r="C87" s="108" t="s">
        <v>37</v>
      </c>
      <c r="D87" s="108"/>
      <c r="E87" s="27"/>
      <c r="F87" s="56" t="s">
        <v>35</v>
      </c>
      <c r="G87" s="27"/>
      <c r="H87" s="41" t="s">
        <v>5</v>
      </c>
      <c r="I87" s="123">
        <f>IF(D85=отели!B2,отели!H2,IF(D85=отели!B3,отели!H3,IF(D85=отели!B4,отели!H4,IF(D85=отели!B5,отели!H5,IF(D85=отели!B6,отели!H6,IF(RUB!D85=отели!B7,отели!H7,0))))))</f>
        <v>55000</v>
      </c>
      <c r="J87" s="40" t="s">
        <v>3</v>
      </c>
      <c r="K87" s="124">
        <f>E87*G87*I87</f>
        <v>0</v>
      </c>
    </row>
    <row r="88" spans="1:11" s="1" customFormat="1" ht="3" customHeight="1">
      <c r="A88" s="30"/>
      <c r="B88" s="31"/>
      <c r="C88" s="32"/>
      <c r="D88" s="32"/>
      <c r="E88" s="32"/>
      <c r="F88" s="32"/>
      <c r="G88" s="32"/>
      <c r="H88" s="32"/>
      <c r="I88" s="32"/>
      <c r="J88" s="32"/>
      <c r="K88" s="32"/>
    </row>
    <row r="89" spans="1:11" ht="15.75" customHeight="1">
      <c r="A89" s="10"/>
      <c r="B89" s="10" t="s">
        <v>33</v>
      </c>
      <c r="C89" s="10"/>
      <c r="D89" s="82" t="s">
        <v>66</v>
      </c>
      <c r="E89" s="83"/>
      <c r="F89" s="83"/>
      <c r="G89" s="83"/>
      <c r="H89" s="83"/>
      <c r="I89" s="83"/>
      <c r="J89" s="83"/>
      <c r="K89" s="83"/>
    </row>
    <row r="90" spans="1:11" ht="15.75" customHeight="1">
      <c r="A90" s="26"/>
      <c r="B90" s="53" t="s">
        <v>67</v>
      </c>
      <c r="C90" s="26"/>
      <c r="D90" s="26"/>
      <c r="E90" s="33"/>
      <c r="F90" s="33"/>
      <c r="G90" s="33"/>
      <c r="H90" s="33"/>
      <c r="I90" s="33"/>
      <c r="J90" s="33"/>
      <c r="K90" s="33"/>
    </row>
    <row r="91" spans="1:11" ht="3" customHeight="1">
      <c r="A91" s="26"/>
      <c r="B91" s="26"/>
      <c r="C91" s="26"/>
      <c r="D91" s="26"/>
      <c r="E91" s="26"/>
      <c r="F91" s="26"/>
      <c r="G91" s="26"/>
      <c r="H91" s="26"/>
      <c r="I91" s="26"/>
      <c r="J91" s="26"/>
      <c r="K91" s="26"/>
    </row>
    <row r="92" spans="1:11" ht="49.5" customHeight="1">
      <c r="A92" s="10"/>
      <c r="B92" s="50" t="s">
        <v>36</v>
      </c>
      <c r="C92" s="108" t="s">
        <v>37</v>
      </c>
      <c r="D92" s="108"/>
      <c r="E92" s="27"/>
      <c r="F92" s="56" t="s">
        <v>35</v>
      </c>
      <c r="G92" s="27"/>
      <c r="H92" s="41" t="s">
        <v>5</v>
      </c>
      <c r="I92" s="123">
        <f>IF(D85=отели!B2,отели!J2,IF(D85=отели!B3,отели!J3,IF(D85=отели!B4,отели!J4,IF(D85=отели!B5,отели!J5,IF(D85=отели!B6,отели!J6,IF(RUB!D85=отели!B7,отели!J7,0))))))</f>
        <v>60000</v>
      </c>
      <c r="J92" s="40" t="s">
        <v>3</v>
      </c>
      <c r="K92" s="124">
        <f>E92*G92*I92</f>
        <v>0</v>
      </c>
    </row>
    <row r="93" spans="1:11" ht="3" customHeight="1">
      <c r="A93" s="25"/>
      <c r="B93" s="31"/>
      <c r="C93" s="32"/>
      <c r="D93" s="32"/>
      <c r="E93" s="32"/>
      <c r="F93" s="32"/>
      <c r="G93" s="32"/>
      <c r="H93" s="32"/>
      <c r="I93" s="32"/>
      <c r="J93" s="32"/>
      <c r="K93" s="32"/>
    </row>
    <row r="94" spans="1:11" ht="15.75" customHeight="1">
      <c r="A94" s="20"/>
      <c r="B94" s="10" t="s">
        <v>33</v>
      </c>
      <c r="C94" s="10"/>
      <c r="D94" s="82" t="s">
        <v>66</v>
      </c>
      <c r="E94" s="82"/>
      <c r="F94" s="82"/>
      <c r="G94" s="82"/>
      <c r="H94" s="82"/>
      <c r="I94" s="82"/>
      <c r="J94" s="82"/>
      <c r="K94" s="82"/>
    </row>
    <row r="95" spans="1:11" ht="15.75" customHeight="1">
      <c r="A95" s="25"/>
      <c r="B95" s="53" t="s">
        <v>67</v>
      </c>
      <c r="C95" s="26"/>
      <c r="D95" s="26"/>
      <c r="E95" s="33"/>
      <c r="F95" s="33"/>
      <c r="G95" s="33"/>
      <c r="H95" s="33"/>
      <c r="I95" s="33"/>
      <c r="J95" s="33"/>
      <c r="K95" s="33"/>
    </row>
    <row r="96" spans="1:11" ht="3" customHeight="1">
      <c r="A96" s="26"/>
      <c r="B96" s="26"/>
      <c r="C96" s="26"/>
      <c r="D96" s="26"/>
      <c r="E96" s="33"/>
      <c r="F96" s="33"/>
      <c r="G96" s="33"/>
      <c r="H96" s="33"/>
      <c r="I96" s="33"/>
      <c r="J96" s="33"/>
      <c r="K96" s="33"/>
    </row>
    <row r="97" spans="1:11" ht="15.75" customHeight="1">
      <c r="A97" s="79" t="s">
        <v>38</v>
      </c>
      <c r="B97" s="79"/>
      <c r="C97" s="79"/>
      <c r="D97" s="79"/>
      <c r="E97" s="79"/>
      <c r="F97" s="79"/>
      <c r="G97" s="79"/>
      <c r="H97" s="70"/>
      <c r="I97" s="125">
        <f>I37+I39+K75+K80+K87+K92</f>
        <v>0</v>
      </c>
      <c r="J97" s="125"/>
      <c r="K97" s="125"/>
    </row>
    <row r="98" spans="1:11" ht="15.75" customHeight="1">
      <c r="A98" s="79" t="s">
        <v>47</v>
      </c>
      <c r="B98" s="79"/>
      <c r="C98" s="79"/>
      <c r="D98" s="79"/>
      <c r="E98" s="79"/>
      <c r="F98" s="79"/>
      <c r="G98" s="79"/>
      <c r="H98" s="70"/>
      <c r="I98" s="125">
        <f>I97</f>
        <v>0</v>
      </c>
      <c r="J98" s="125"/>
      <c r="K98" s="125"/>
    </row>
    <row r="99" spans="1:11" ht="25.5" customHeight="1">
      <c r="A99" s="39" t="s">
        <v>39</v>
      </c>
      <c r="B99" s="17" t="s">
        <v>40</v>
      </c>
      <c r="C99" s="70"/>
      <c r="D99" s="70"/>
      <c r="E99" s="70"/>
      <c r="F99" s="70"/>
      <c r="G99" s="70"/>
      <c r="H99" s="70"/>
      <c r="I99" s="19"/>
      <c r="J99" s="19"/>
      <c r="K99" s="19"/>
    </row>
    <row r="100" spans="1:11" ht="15.75" customHeight="1">
      <c r="A100" s="70"/>
      <c r="B100" s="17" t="s">
        <v>69</v>
      </c>
      <c r="C100" s="70"/>
      <c r="D100" s="70"/>
      <c r="E100" s="70"/>
      <c r="F100" s="70"/>
      <c r="G100" s="70"/>
      <c r="H100" s="70"/>
      <c r="I100" s="19"/>
      <c r="J100" s="19"/>
      <c r="K100" s="19"/>
    </row>
    <row r="101" spans="1:11" ht="25.5" customHeight="1">
      <c r="A101" s="70"/>
      <c r="B101" s="107" t="s">
        <v>70</v>
      </c>
      <c r="C101" s="107"/>
      <c r="D101" s="107"/>
      <c r="E101" s="107"/>
      <c r="F101" s="107"/>
      <c r="G101" s="107"/>
      <c r="H101" s="107"/>
      <c r="I101" s="107"/>
      <c r="J101" s="107"/>
      <c r="K101" s="107"/>
    </row>
    <row r="102" spans="1:11" s="1" customFormat="1" ht="3" customHeight="1">
      <c r="A102" s="34"/>
      <c r="B102" s="34"/>
      <c r="C102" s="34"/>
      <c r="D102" s="34"/>
      <c r="E102" s="34"/>
      <c r="F102" s="34"/>
      <c r="G102" s="34"/>
      <c r="H102" s="34"/>
      <c r="I102" s="33"/>
      <c r="J102" s="33"/>
      <c r="K102" s="33"/>
    </row>
    <row r="103" spans="1:11" ht="15.75" customHeight="1">
      <c r="A103" s="87" t="s">
        <v>41</v>
      </c>
      <c r="B103" s="81"/>
      <c r="C103" s="81"/>
      <c r="D103" s="81"/>
      <c r="E103" s="81"/>
      <c r="F103" s="82" t="s">
        <v>9</v>
      </c>
      <c r="G103" s="83"/>
      <c r="H103" s="83"/>
      <c r="I103" s="83"/>
      <c r="J103" s="83"/>
      <c r="K103" s="83"/>
    </row>
    <row r="104" spans="1:11" ht="24" customHeight="1">
      <c r="A104" s="87"/>
      <c r="B104" s="81"/>
      <c r="C104" s="81"/>
      <c r="D104" s="81"/>
      <c r="E104" s="81"/>
      <c r="F104" s="84" t="s">
        <v>46</v>
      </c>
      <c r="G104" s="85"/>
      <c r="H104" s="85"/>
      <c r="I104" s="85"/>
      <c r="J104" s="85"/>
      <c r="K104" s="85"/>
    </row>
    <row r="105" spans="1:11" ht="15.75" customHeight="1">
      <c r="A105" s="10"/>
      <c r="B105" s="81"/>
      <c r="C105" s="81"/>
      <c r="D105" s="81"/>
      <c r="E105" s="81"/>
      <c r="F105" s="86"/>
      <c r="G105" s="86"/>
      <c r="H105" s="86"/>
      <c r="I105" s="86"/>
      <c r="J105" s="86"/>
      <c r="K105" s="86"/>
    </row>
    <row r="106" spans="1:11" ht="3" customHeight="1">
      <c r="A106" s="26"/>
      <c r="B106" s="26"/>
      <c r="C106" s="26"/>
      <c r="D106" s="26"/>
      <c r="E106" s="26"/>
      <c r="F106" s="26"/>
      <c r="G106" s="26"/>
      <c r="H106" s="26"/>
      <c r="I106" s="26"/>
      <c r="J106" s="26"/>
      <c r="K106" s="26"/>
    </row>
    <row r="107" spans="1:11" ht="111" customHeight="1">
      <c r="A107" s="89" t="s">
        <v>71</v>
      </c>
      <c r="B107" s="93"/>
      <c r="C107" s="93"/>
      <c r="D107" s="93"/>
      <c r="E107" s="93"/>
      <c r="F107" s="93"/>
      <c r="G107" s="93"/>
      <c r="H107" s="93"/>
      <c r="I107" s="93"/>
      <c r="J107" s="93"/>
      <c r="K107" s="93"/>
    </row>
    <row r="108" spans="1:11" ht="3" customHeight="1">
      <c r="A108" s="25"/>
      <c r="B108" s="25"/>
      <c r="C108" s="25"/>
      <c r="D108" s="25"/>
      <c r="E108" s="25"/>
      <c r="F108" s="25"/>
      <c r="G108" s="25"/>
      <c r="H108" s="25"/>
      <c r="I108" s="25"/>
      <c r="J108" s="25"/>
      <c r="K108" s="25"/>
    </row>
    <row r="109" spans="1:11" ht="15.75" customHeight="1">
      <c r="A109" s="20"/>
      <c r="B109" s="25"/>
      <c r="C109" s="25"/>
      <c r="D109" s="25"/>
      <c r="E109" s="25"/>
      <c r="F109" s="25"/>
      <c r="G109" s="25"/>
      <c r="H109" s="25"/>
      <c r="I109" s="25"/>
      <c r="J109" s="25"/>
      <c r="K109" s="25"/>
    </row>
    <row r="110" spans="1:11" ht="15.75" customHeight="1">
      <c r="A110" s="20"/>
      <c r="B110" s="25"/>
      <c r="C110" s="25"/>
      <c r="D110" s="25"/>
      <c r="E110" s="25"/>
      <c r="F110" s="25"/>
      <c r="G110" s="25"/>
      <c r="H110" s="25"/>
      <c r="I110" s="25"/>
      <c r="J110" s="25"/>
      <c r="K110" s="25"/>
    </row>
    <row r="111" spans="1:11" ht="15.75" customHeight="1">
      <c r="A111" s="68" t="s">
        <v>42</v>
      </c>
      <c r="B111" s="60"/>
      <c r="C111" s="68" t="s">
        <v>43</v>
      </c>
      <c r="D111" s="65"/>
      <c r="E111" s="76"/>
      <c r="F111" s="76"/>
      <c r="G111" s="76"/>
      <c r="H111" s="64"/>
      <c r="I111" s="25"/>
      <c r="J111" s="25"/>
      <c r="K111" s="25"/>
    </row>
    <row r="112" spans="1:11" ht="15.75" customHeight="1">
      <c r="A112" s="5"/>
      <c r="B112" s="59"/>
      <c r="C112" s="90"/>
      <c r="D112" s="90"/>
      <c r="E112" s="90"/>
      <c r="F112" s="90"/>
      <c r="G112" s="90"/>
      <c r="H112" s="69"/>
      <c r="I112" s="25"/>
      <c r="J112" s="25"/>
      <c r="K112" s="25"/>
    </row>
    <row r="113" spans="1:11" ht="24.75" customHeight="1">
      <c r="A113" s="68" t="s">
        <v>44</v>
      </c>
      <c r="B113" s="60"/>
      <c r="C113" s="68" t="s">
        <v>45</v>
      </c>
      <c r="D113" s="65"/>
      <c r="E113" s="60"/>
      <c r="F113" s="60"/>
      <c r="G113" s="60"/>
      <c r="H113" s="60"/>
      <c r="I113" s="25"/>
      <c r="J113" s="25"/>
      <c r="K113" s="25"/>
    </row>
    <row r="114" spans="1:11" ht="15.75" customHeight="1">
      <c r="A114" s="25"/>
      <c r="B114" s="25"/>
      <c r="C114" s="25"/>
      <c r="D114" s="25"/>
      <c r="E114" s="25"/>
      <c r="F114" s="25"/>
      <c r="G114" s="25"/>
      <c r="H114" s="25"/>
      <c r="I114" s="25"/>
      <c r="J114" s="25"/>
      <c r="K114" s="25"/>
    </row>
    <row r="115" spans="1:11" ht="15.75" customHeight="1">
      <c r="A115" s="25"/>
      <c r="B115" s="25"/>
      <c r="C115" s="25"/>
      <c r="D115" s="25"/>
      <c r="E115" s="25"/>
      <c r="F115" s="25"/>
      <c r="G115" s="25"/>
      <c r="H115" s="25"/>
      <c r="I115" s="25"/>
      <c r="J115" s="25"/>
      <c r="K115" s="25"/>
    </row>
  </sheetData>
  <sheetProtection algorithmName="SHA-512" hashValue="EA+S5e6tnnHI2KI1rF0hLoFn9QxnZ1t+5ptUbsvNwY9VBMKzjMI7tNnYV0GkNHY3zC9reLFailSTvj08vxhyjw==" saltValue="SnMGuDnx0ptQxrk8ML+6vQ==" spinCount="100000" sheet="1" objects="1" scenarios="1"/>
  <mergeCells count="126">
    <mergeCell ref="B105:E105"/>
    <mergeCell ref="F105:K105"/>
    <mergeCell ref="A107:K107"/>
    <mergeCell ref="E111:G111"/>
    <mergeCell ref="C112:G112"/>
    <mergeCell ref="B101:K101"/>
    <mergeCell ref="A103:A104"/>
    <mergeCell ref="B103:E103"/>
    <mergeCell ref="F103:K103"/>
    <mergeCell ref="B104:E104"/>
    <mergeCell ref="F104:K104"/>
    <mergeCell ref="D89:K89"/>
    <mergeCell ref="C92:D92"/>
    <mergeCell ref="D94:K94"/>
    <mergeCell ref="A97:G97"/>
    <mergeCell ref="I97:K97"/>
    <mergeCell ref="A98:G98"/>
    <mergeCell ref="I98:K98"/>
    <mergeCell ref="D77:K77"/>
    <mergeCell ref="C80:D80"/>
    <mergeCell ref="D82:K82"/>
    <mergeCell ref="B85:C85"/>
    <mergeCell ref="D85:K85"/>
    <mergeCell ref="C87:D87"/>
    <mergeCell ref="B71:E71"/>
    <mergeCell ref="F71:G71"/>
    <mergeCell ref="I71:K71"/>
    <mergeCell ref="B73:C73"/>
    <mergeCell ref="D73:K73"/>
    <mergeCell ref="C75:D75"/>
    <mergeCell ref="B67:K67"/>
    <mergeCell ref="B68:K68"/>
    <mergeCell ref="B69:K69"/>
    <mergeCell ref="B70:E70"/>
    <mergeCell ref="F70:G70"/>
    <mergeCell ref="I70:K70"/>
    <mergeCell ref="B64:E64"/>
    <mergeCell ref="F64:G64"/>
    <mergeCell ref="I64:K64"/>
    <mergeCell ref="B65:E65"/>
    <mergeCell ref="F65:G65"/>
    <mergeCell ref="I65:K65"/>
    <mergeCell ref="B59:E59"/>
    <mergeCell ref="F59:G59"/>
    <mergeCell ref="I59:K59"/>
    <mergeCell ref="B61:K61"/>
    <mergeCell ref="B62:K62"/>
    <mergeCell ref="B63:K63"/>
    <mergeCell ref="B55:K55"/>
    <mergeCell ref="B56:K56"/>
    <mergeCell ref="B57:K57"/>
    <mergeCell ref="B58:E58"/>
    <mergeCell ref="F58:G58"/>
    <mergeCell ref="I58:K58"/>
    <mergeCell ref="B52:E52"/>
    <mergeCell ref="F52:G52"/>
    <mergeCell ref="I52:K52"/>
    <mergeCell ref="B53:E53"/>
    <mergeCell ref="F53:G53"/>
    <mergeCell ref="I53:K53"/>
    <mergeCell ref="B47:E47"/>
    <mergeCell ref="F47:G47"/>
    <mergeCell ref="I47:K47"/>
    <mergeCell ref="B49:K49"/>
    <mergeCell ref="B50:K50"/>
    <mergeCell ref="B51:K51"/>
    <mergeCell ref="B40:K40"/>
    <mergeCell ref="B43:K43"/>
    <mergeCell ref="B44:K44"/>
    <mergeCell ref="B45:K45"/>
    <mergeCell ref="B46:E46"/>
    <mergeCell ref="F46:G46"/>
    <mergeCell ref="I46:K46"/>
    <mergeCell ref="B33:K33"/>
    <mergeCell ref="F37:G37"/>
    <mergeCell ref="I37:K37"/>
    <mergeCell ref="B38:K38"/>
    <mergeCell ref="F39:G39"/>
    <mergeCell ref="I39:K39"/>
    <mergeCell ref="B27:K27"/>
    <mergeCell ref="A28:A29"/>
    <mergeCell ref="B28:D28"/>
    <mergeCell ref="B29:D29"/>
    <mergeCell ref="B30:D30"/>
    <mergeCell ref="B31:D31"/>
    <mergeCell ref="E31:K31"/>
    <mergeCell ref="B22:K22"/>
    <mergeCell ref="B23:K23"/>
    <mergeCell ref="B24:K24"/>
    <mergeCell ref="B25:K25"/>
    <mergeCell ref="B26:E26"/>
    <mergeCell ref="F26:G26"/>
    <mergeCell ref="I26:K26"/>
    <mergeCell ref="B18:E18"/>
    <mergeCell ref="F18:G18"/>
    <mergeCell ref="I18:K18"/>
    <mergeCell ref="B19:K19"/>
    <mergeCell ref="B20:K20"/>
    <mergeCell ref="B21:K21"/>
    <mergeCell ref="B13:K13"/>
    <mergeCell ref="B14:K14"/>
    <mergeCell ref="B15:K15"/>
    <mergeCell ref="B16:K16"/>
    <mergeCell ref="B17:E17"/>
    <mergeCell ref="F17:G17"/>
    <mergeCell ref="I17:K17"/>
    <mergeCell ref="B10:K10"/>
    <mergeCell ref="B11:E11"/>
    <mergeCell ref="F11:G11"/>
    <mergeCell ref="I11:K11"/>
    <mergeCell ref="B12:E12"/>
    <mergeCell ref="F12:G12"/>
    <mergeCell ref="I12:K12"/>
    <mergeCell ref="B5:K5"/>
    <mergeCell ref="B6:K6"/>
    <mergeCell ref="B7:K7"/>
    <mergeCell ref="B8:K8"/>
    <mergeCell ref="B9:E9"/>
    <mergeCell ref="F9:G9"/>
    <mergeCell ref="I9:K9"/>
    <mergeCell ref="B1:G1"/>
    <mergeCell ref="I1:K1"/>
    <mergeCell ref="A2:A3"/>
    <mergeCell ref="B2:K2"/>
    <mergeCell ref="B3:K3"/>
    <mergeCell ref="B4:K4"/>
  </mergeCells>
  <dataValidations count="1">
    <dataValidation type="list" allowBlank="1" showInputMessage="1" showErrorMessage="1" sqref="D73 D85">
      <formula1>Отель</formula1>
    </dataValidation>
  </dataValidation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6145" r:id="rId3" name="Check Box 1">
              <controlPr defaultSize="0" autoFill="0" autoLine="0" autoPict="0">
                <anchor moveWithCells="1">
                  <from>
                    <xdr:col>1</xdr:col>
                    <xdr:colOff>22860</xdr:colOff>
                    <xdr:row>27</xdr:row>
                    <xdr:rowOff>7620</xdr:rowOff>
                  </from>
                  <to>
                    <xdr:col>3</xdr:col>
                    <xdr:colOff>632460</xdr:colOff>
                    <xdr:row>28</xdr:row>
                    <xdr:rowOff>7620</xdr:rowOff>
                  </to>
                </anchor>
              </controlPr>
            </control>
          </mc:Choice>
        </mc:AlternateContent>
        <mc:AlternateContent xmlns:mc="http://schemas.openxmlformats.org/markup-compatibility/2006">
          <mc:Choice Requires="x14">
            <control shapeId="6146" r:id="rId4" name="Check Box 2">
              <controlPr defaultSize="0" autoFill="0" autoLine="0" autoPict="0">
                <anchor moveWithCells="1">
                  <from>
                    <xdr:col>1</xdr:col>
                    <xdr:colOff>22860</xdr:colOff>
                    <xdr:row>27</xdr:row>
                    <xdr:rowOff>190500</xdr:rowOff>
                  </from>
                  <to>
                    <xdr:col>2</xdr:col>
                    <xdr:colOff>365760</xdr:colOff>
                    <xdr:row>29</xdr:row>
                    <xdr:rowOff>45720</xdr:rowOff>
                  </to>
                </anchor>
              </controlPr>
            </control>
          </mc:Choice>
        </mc:AlternateContent>
        <mc:AlternateContent xmlns:mc="http://schemas.openxmlformats.org/markup-compatibility/2006">
          <mc:Choice Requires="x14">
            <control shapeId="6147" r:id="rId5" name="Check Box 3">
              <controlPr defaultSize="0" autoFill="0" autoLine="0" autoPict="0">
                <anchor moveWithCells="1">
                  <from>
                    <xdr:col>1</xdr:col>
                    <xdr:colOff>22860</xdr:colOff>
                    <xdr:row>28</xdr:row>
                    <xdr:rowOff>190500</xdr:rowOff>
                  </from>
                  <to>
                    <xdr:col>2</xdr:col>
                    <xdr:colOff>883920</xdr:colOff>
                    <xdr:row>30</xdr:row>
                    <xdr:rowOff>68580</xdr:rowOff>
                  </to>
                </anchor>
              </controlPr>
            </control>
          </mc:Choice>
        </mc:AlternateContent>
        <mc:AlternateContent xmlns:mc="http://schemas.openxmlformats.org/markup-compatibility/2006">
          <mc:Choice Requires="x14">
            <control shapeId="6148" r:id="rId6" name="Check Box 4">
              <controlPr defaultSize="0" autoFill="0" autoLine="0" autoPict="0">
                <anchor moveWithCells="1">
                  <from>
                    <xdr:col>1</xdr:col>
                    <xdr:colOff>30480</xdr:colOff>
                    <xdr:row>30</xdr:row>
                    <xdr:rowOff>7620</xdr:rowOff>
                  </from>
                  <to>
                    <xdr:col>1</xdr:col>
                    <xdr:colOff>723900</xdr:colOff>
                    <xdr:row>32</xdr:row>
                    <xdr:rowOff>0</xdr:rowOff>
                  </to>
                </anchor>
              </controlPr>
            </control>
          </mc:Choice>
        </mc:AlternateContent>
        <mc:AlternateContent xmlns:mc="http://schemas.openxmlformats.org/markup-compatibility/2006">
          <mc:Choice Requires="x14">
            <control shapeId="6149" r:id="rId7" name="Check Box 5">
              <controlPr defaultSize="0" autoFill="0" autoLine="0" autoPict="0">
                <anchor moveWithCells="1">
                  <from>
                    <xdr:col>4</xdr:col>
                    <xdr:colOff>45720</xdr:colOff>
                    <xdr:row>27</xdr:row>
                    <xdr:rowOff>0</xdr:rowOff>
                  </from>
                  <to>
                    <xdr:col>10</xdr:col>
                    <xdr:colOff>807720</xdr:colOff>
                    <xdr:row>28</xdr:row>
                    <xdr:rowOff>7620</xdr:rowOff>
                  </to>
                </anchor>
              </controlPr>
            </control>
          </mc:Choice>
        </mc:AlternateContent>
        <mc:AlternateContent xmlns:mc="http://schemas.openxmlformats.org/markup-compatibility/2006">
          <mc:Choice Requires="x14">
            <control shapeId="6150" r:id="rId8" name="Check Box 6">
              <controlPr defaultSize="0" autoFill="0" autoLine="0" autoPict="0">
                <anchor moveWithCells="1">
                  <from>
                    <xdr:col>4</xdr:col>
                    <xdr:colOff>45720</xdr:colOff>
                    <xdr:row>27</xdr:row>
                    <xdr:rowOff>182880</xdr:rowOff>
                  </from>
                  <to>
                    <xdr:col>11</xdr:col>
                    <xdr:colOff>274320</xdr:colOff>
                    <xdr:row>29</xdr:row>
                    <xdr:rowOff>68580</xdr:rowOff>
                  </to>
                </anchor>
              </controlPr>
            </control>
          </mc:Choice>
        </mc:AlternateContent>
        <mc:AlternateContent xmlns:mc="http://schemas.openxmlformats.org/markup-compatibility/2006">
          <mc:Choice Requires="x14">
            <control shapeId="6151" r:id="rId9" name="Check Box 7">
              <controlPr defaultSize="0" autoFill="0" autoLine="0" autoPict="0">
                <anchor moveWithCells="1">
                  <from>
                    <xdr:col>4</xdr:col>
                    <xdr:colOff>60960</xdr:colOff>
                    <xdr:row>28</xdr:row>
                    <xdr:rowOff>152400</xdr:rowOff>
                  </from>
                  <to>
                    <xdr:col>8</xdr:col>
                    <xdr:colOff>472440</xdr:colOff>
                    <xdr:row>30</xdr:row>
                    <xdr:rowOff>30480</xdr:rowOff>
                  </to>
                </anchor>
              </controlPr>
            </control>
          </mc:Choice>
        </mc:AlternateContent>
        <mc:AlternateContent xmlns:mc="http://schemas.openxmlformats.org/markup-compatibility/2006">
          <mc:Choice Requires="x14">
            <control shapeId="6152" r:id="rId10" name="Check Box 8">
              <controlPr defaultSize="0" autoFill="0" autoLine="0" autoPict="0">
                <anchor moveWithCells="1">
                  <from>
                    <xdr:col>1</xdr:col>
                    <xdr:colOff>0</xdr:colOff>
                    <xdr:row>102</xdr:row>
                    <xdr:rowOff>0</xdr:rowOff>
                  </from>
                  <to>
                    <xdr:col>4</xdr:col>
                    <xdr:colOff>502920</xdr:colOff>
                    <xdr:row>103</xdr:row>
                    <xdr:rowOff>60960</xdr:rowOff>
                  </to>
                </anchor>
              </controlPr>
            </control>
          </mc:Choice>
        </mc:AlternateContent>
        <mc:AlternateContent xmlns:mc="http://schemas.openxmlformats.org/markup-compatibility/2006">
          <mc:Choice Requires="x14">
            <control shapeId="6153" r:id="rId11" name="Check Box 9">
              <controlPr defaultSize="0" autoFill="0" autoLine="0" autoPict="0">
                <anchor moveWithCells="1">
                  <from>
                    <xdr:col>1</xdr:col>
                    <xdr:colOff>0</xdr:colOff>
                    <xdr:row>103</xdr:row>
                    <xdr:rowOff>30480</xdr:rowOff>
                  </from>
                  <to>
                    <xdr:col>2</xdr:col>
                    <xdr:colOff>609600</xdr:colOff>
                    <xdr:row>104</xdr:row>
                    <xdr:rowOff>91440</xdr:rowOff>
                  </to>
                </anchor>
              </controlPr>
            </control>
          </mc:Choice>
        </mc:AlternateContent>
        <mc:AlternateContent xmlns:mc="http://schemas.openxmlformats.org/markup-compatibility/2006">
          <mc:Choice Requires="x14">
            <control shapeId="6154" r:id="rId12" name="Check Box 10">
              <controlPr defaultSize="0" autoFill="0" autoLine="0" autoPict="0">
                <anchor moveWithCells="1">
                  <from>
                    <xdr:col>1</xdr:col>
                    <xdr:colOff>0</xdr:colOff>
                    <xdr:row>103</xdr:row>
                    <xdr:rowOff>266700</xdr:rowOff>
                  </from>
                  <to>
                    <xdr:col>5</xdr:col>
                    <xdr:colOff>0</xdr:colOff>
                    <xdr:row>106</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2" tint="-0.499984740745262"/>
  </sheetPr>
  <dimension ref="A1:K115"/>
  <sheetViews>
    <sheetView topLeftCell="A94" workbookViewId="0">
      <selection activeCell="M109" sqref="M109"/>
    </sheetView>
  </sheetViews>
  <sheetFormatPr defaultRowHeight="15.75" customHeight="1"/>
  <cols>
    <col min="1" max="1" width="24.77734375" customWidth="1"/>
    <col min="2" max="2" width="22.5546875" customWidth="1"/>
    <col min="3" max="3" width="17.109375" customWidth="1"/>
    <col min="4" max="4" width="9.6640625" customWidth="1"/>
    <col min="5" max="5" width="9.33203125" customWidth="1"/>
    <col min="6" max="6" width="10.6640625" customWidth="1"/>
    <col min="7" max="7" width="2.21875" customWidth="1"/>
    <col min="8" max="8" width="1.6640625" customWidth="1"/>
    <col min="9" max="9" width="10" customWidth="1"/>
    <col min="10" max="10" width="1.88671875" customWidth="1"/>
    <col min="11" max="11" width="14.109375" customWidth="1"/>
  </cols>
  <sheetData>
    <row r="1" spans="1:11" ht="102" customHeight="1">
      <c r="A1" s="49" t="s">
        <v>56</v>
      </c>
      <c r="B1" s="77" t="s">
        <v>55</v>
      </c>
      <c r="C1" s="77"/>
      <c r="D1" s="77"/>
      <c r="E1" s="77"/>
      <c r="F1" s="77"/>
      <c r="G1" s="77"/>
      <c r="H1" s="2"/>
      <c r="I1" s="78"/>
      <c r="J1" s="78"/>
      <c r="K1" s="78"/>
    </row>
    <row r="2" spans="1:11" ht="5.25" customHeight="1">
      <c r="A2" s="102"/>
      <c r="B2" s="109"/>
      <c r="C2" s="109"/>
      <c r="D2" s="109"/>
      <c r="E2" s="109"/>
      <c r="F2" s="109"/>
      <c r="G2" s="109"/>
      <c r="H2" s="109"/>
      <c r="I2" s="109"/>
      <c r="J2" s="109"/>
      <c r="K2" s="109"/>
    </row>
    <row r="3" spans="1:11" ht="15.75" customHeight="1">
      <c r="A3" s="102"/>
      <c r="B3" s="110" t="s">
        <v>10</v>
      </c>
      <c r="C3" s="110"/>
      <c r="D3" s="110"/>
      <c r="E3" s="110"/>
      <c r="F3" s="110"/>
      <c r="G3" s="110"/>
      <c r="H3" s="110"/>
      <c r="I3" s="110"/>
      <c r="J3" s="110"/>
      <c r="K3" s="110"/>
    </row>
    <row r="4" spans="1:11" ht="27.75" customHeight="1">
      <c r="A4" s="57" t="s">
        <v>57</v>
      </c>
      <c r="B4" s="111"/>
      <c r="C4" s="111"/>
      <c r="D4" s="111"/>
      <c r="E4" s="111"/>
      <c r="F4" s="111"/>
      <c r="G4" s="111"/>
      <c r="H4" s="111"/>
      <c r="I4" s="111"/>
      <c r="J4" s="111"/>
      <c r="K4" s="111"/>
    </row>
    <row r="5" spans="1:11" ht="3" customHeight="1">
      <c r="A5" s="61"/>
      <c r="B5" s="101"/>
      <c r="C5" s="101"/>
      <c r="D5" s="101"/>
      <c r="E5" s="101"/>
      <c r="F5" s="101"/>
      <c r="G5" s="101"/>
      <c r="H5" s="101"/>
      <c r="I5" s="101"/>
      <c r="J5" s="101"/>
      <c r="K5" s="101"/>
    </row>
    <row r="6" spans="1:11" ht="26.25" customHeight="1">
      <c r="A6" s="68" t="s">
        <v>11</v>
      </c>
      <c r="B6" s="73"/>
      <c r="C6" s="73"/>
      <c r="D6" s="73"/>
      <c r="E6" s="73"/>
      <c r="F6" s="73"/>
      <c r="G6" s="73"/>
      <c r="H6" s="73"/>
      <c r="I6" s="73"/>
      <c r="J6" s="73"/>
      <c r="K6" s="73"/>
    </row>
    <row r="7" spans="1:11" ht="3" customHeight="1">
      <c r="A7" s="5"/>
      <c r="B7" s="101"/>
      <c r="C7" s="101"/>
      <c r="D7" s="101"/>
      <c r="E7" s="101"/>
      <c r="F7" s="101"/>
      <c r="G7" s="101"/>
      <c r="H7" s="101"/>
      <c r="I7" s="101"/>
      <c r="J7" s="101"/>
      <c r="K7" s="101"/>
    </row>
    <row r="8" spans="1:11" ht="15.75" customHeight="1">
      <c r="A8" s="68" t="s">
        <v>13</v>
      </c>
      <c r="B8" s="76"/>
      <c r="C8" s="76"/>
      <c r="D8" s="76"/>
      <c r="E8" s="76"/>
      <c r="F8" s="76"/>
      <c r="G8" s="76"/>
      <c r="H8" s="76"/>
      <c r="I8" s="76"/>
      <c r="J8" s="76"/>
      <c r="K8" s="76"/>
    </row>
    <row r="9" spans="1:11" ht="3" customHeight="1">
      <c r="A9" s="5"/>
      <c r="B9" s="94"/>
      <c r="C9" s="94"/>
      <c r="D9" s="94"/>
      <c r="E9" s="94"/>
      <c r="F9" s="95"/>
      <c r="G9" s="95"/>
      <c r="H9" s="62"/>
      <c r="I9" s="99"/>
      <c r="J9" s="99"/>
      <c r="K9" s="99"/>
    </row>
    <row r="10" spans="1:11" ht="18.600000000000001" customHeight="1">
      <c r="A10" s="68" t="s">
        <v>12</v>
      </c>
      <c r="B10" s="73"/>
      <c r="C10" s="73"/>
      <c r="D10" s="73"/>
      <c r="E10" s="73"/>
      <c r="F10" s="73"/>
      <c r="G10" s="73"/>
      <c r="H10" s="73"/>
      <c r="I10" s="73"/>
      <c r="J10" s="73"/>
      <c r="K10" s="73"/>
    </row>
    <row r="11" spans="1:11" ht="3" customHeight="1">
      <c r="A11" s="5"/>
      <c r="B11" s="94"/>
      <c r="C11" s="94"/>
      <c r="D11" s="94"/>
      <c r="E11" s="94"/>
      <c r="F11" s="95"/>
      <c r="G11" s="95"/>
      <c r="H11" s="62"/>
      <c r="I11" s="99"/>
      <c r="J11" s="99"/>
      <c r="K11" s="99"/>
    </row>
    <row r="12" spans="1:11" ht="25.8" customHeight="1">
      <c r="A12" s="68" t="s">
        <v>61</v>
      </c>
      <c r="B12" s="73"/>
      <c r="C12" s="73"/>
      <c r="D12" s="73"/>
      <c r="E12" s="73"/>
      <c r="F12" s="103" t="s">
        <v>0</v>
      </c>
      <c r="G12" s="103"/>
      <c r="H12" s="63"/>
      <c r="I12" s="104"/>
      <c r="J12" s="104"/>
      <c r="K12" s="104"/>
    </row>
    <row r="13" spans="1:11" ht="3" customHeight="1">
      <c r="A13" s="5"/>
      <c r="B13" s="101"/>
      <c r="C13" s="101"/>
      <c r="D13" s="101"/>
      <c r="E13" s="101"/>
      <c r="F13" s="101"/>
      <c r="G13" s="101"/>
      <c r="H13" s="101"/>
      <c r="I13" s="101"/>
      <c r="J13" s="101"/>
      <c r="K13" s="101"/>
    </row>
    <row r="14" spans="1:11" ht="26.4" customHeight="1">
      <c r="A14" s="68" t="s">
        <v>62</v>
      </c>
      <c r="B14" s="73"/>
      <c r="C14" s="73"/>
      <c r="D14" s="73"/>
      <c r="E14" s="73"/>
      <c r="F14" s="73"/>
      <c r="G14" s="73"/>
      <c r="H14" s="73"/>
      <c r="I14" s="73"/>
      <c r="J14" s="73"/>
      <c r="K14" s="73"/>
    </row>
    <row r="15" spans="1:11" ht="3" customHeight="1">
      <c r="A15" s="5"/>
      <c r="B15" s="101"/>
      <c r="C15" s="101"/>
      <c r="D15" s="101"/>
      <c r="E15" s="101"/>
      <c r="F15" s="101"/>
      <c r="G15" s="101"/>
      <c r="H15" s="101"/>
      <c r="I15" s="101"/>
      <c r="J15" s="101"/>
      <c r="K15" s="101"/>
    </row>
    <row r="16" spans="1:11" ht="15.75" customHeight="1">
      <c r="A16" s="68" t="s">
        <v>14</v>
      </c>
      <c r="B16" s="73"/>
      <c r="C16" s="73"/>
      <c r="D16" s="73"/>
      <c r="E16" s="73"/>
      <c r="F16" s="73"/>
      <c r="G16" s="73"/>
      <c r="H16" s="73"/>
      <c r="I16" s="73"/>
      <c r="J16" s="73"/>
      <c r="K16" s="73"/>
    </row>
    <row r="17" spans="1:11" ht="3" customHeight="1">
      <c r="A17" s="5"/>
      <c r="B17" s="94"/>
      <c r="C17" s="94"/>
      <c r="D17" s="94"/>
      <c r="E17" s="94"/>
      <c r="F17" s="95"/>
      <c r="G17" s="95"/>
      <c r="H17" s="62"/>
      <c r="I17" s="99"/>
      <c r="J17" s="99"/>
      <c r="K17" s="99"/>
    </row>
    <row r="18" spans="1:11" ht="26.25" customHeight="1">
      <c r="A18" s="68" t="s">
        <v>63</v>
      </c>
      <c r="B18" s="73"/>
      <c r="C18" s="73"/>
      <c r="D18" s="73"/>
      <c r="E18" s="73"/>
      <c r="F18" s="103" t="s">
        <v>1</v>
      </c>
      <c r="G18" s="103"/>
      <c r="H18" s="63"/>
      <c r="I18" s="104"/>
      <c r="J18" s="104"/>
      <c r="K18" s="104"/>
    </row>
    <row r="19" spans="1:11" ht="3" customHeight="1">
      <c r="A19" s="61"/>
      <c r="B19" s="101"/>
      <c r="C19" s="101"/>
      <c r="D19" s="101"/>
      <c r="E19" s="101"/>
      <c r="F19" s="101"/>
      <c r="G19" s="101"/>
      <c r="H19" s="101"/>
      <c r="I19" s="101"/>
      <c r="J19" s="101"/>
      <c r="K19" s="101"/>
    </row>
    <row r="20" spans="1:11" ht="15.75" customHeight="1">
      <c r="A20" s="57" t="s">
        <v>15</v>
      </c>
      <c r="B20" s="105"/>
      <c r="C20" s="105"/>
      <c r="D20" s="105"/>
      <c r="E20" s="105"/>
      <c r="F20" s="105"/>
      <c r="G20" s="105"/>
      <c r="H20" s="105"/>
      <c r="I20" s="105"/>
      <c r="J20" s="105"/>
      <c r="K20" s="105"/>
    </row>
    <row r="21" spans="1:11" ht="3" customHeight="1">
      <c r="A21" s="5"/>
      <c r="B21" s="101"/>
      <c r="C21" s="101"/>
      <c r="D21" s="101"/>
      <c r="E21" s="101"/>
      <c r="F21" s="101"/>
      <c r="G21" s="101"/>
      <c r="H21" s="101"/>
      <c r="I21" s="101"/>
      <c r="J21" s="101"/>
      <c r="K21" s="101"/>
    </row>
    <row r="22" spans="1:11" ht="22.5" customHeight="1">
      <c r="A22" s="6" t="s">
        <v>58</v>
      </c>
      <c r="B22" s="73"/>
      <c r="C22" s="73"/>
      <c r="D22" s="73"/>
      <c r="E22" s="73"/>
      <c r="F22" s="73"/>
      <c r="G22" s="73"/>
      <c r="H22" s="73"/>
      <c r="I22" s="73"/>
      <c r="J22" s="73"/>
      <c r="K22" s="73"/>
    </row>
    <row r="23" spans="1:11" ht="3" customHeight="1">
      <c r="A23" s="7"/>
      <c r="B23" s="101"/>
      <c r="C23" s="101"/>
      <c r="D23" s="101"/>
      <c r="E23" s="101"/>
      <c r="F23" s="101"/>
      <c r="G23" s="101"/>
      <c r="H23" s="101"/>
      <c r="I23" s="101"/>
      <c r="J23" s="101"/>
      <c r="K23" s="101"/>
    </row>
    <row r="24" spans="1:11" ht="28.2" customHeight="1">
      <c r="A24" s="6" t="s">
        <v>64</v>
      </c>
      <c r="B24" s="73"/>
      <c r="C24" s="73"/>
      <c r="D24" s="73"/>
      <c r="E24" s="73"/>
      <c r="F24" s="73"/>
      <c r="G24" s="73"/>
      <c r="H24" s="73"/>
      <c r="I24" s="73"/>
      <c r="J24" s="73"/>
      <c r="K24" s="73"/>
    </row>
    <row r="25" spans="1:11" ht="3" customHeight="1">
      <c r="A25" s="7"/>
      <c r="B25" s="101"/>
      <c r="C25" s="101"/>
      <c r="D25" s="101"/>
      <c r="E25" s="101"/>
      <c r="F25" s="101"/>
      <c r="G25" s="101"/>
      <c r="H25" s="101"/>
      <c r="I25" s="101"/>
      <c r="J25" s="101"/>
      <c r="K25" s="101"/>
    </row>
    <row r="26" spans="1:11" ht="16.5" customHeight="1">
      <c r="A26" s="68" t="s">
        <v>16</v>
      </c>
      <c r="B26" s="73"/>
      <c r="C26" s="73"/>
      <c r="D26" s="73"/>
      <c r="E26" s="73"/>
      <c r="F26" s="103" t="s">
        <v>2</v>
      </c>
      <c r="G26" s="103"/>
      <c r="H26" s="63"/>
      <c r="I26" s="104"/>
      <c r="J26" s="104"/>
      <c r="K26" s="104"/>
    </row>
    <row r="27" spans="1:11" ht="3" customHeight="1">
      <c r="A27" s="7"/>
      <c r="B27" s="101"/>
      <c r="C27" s="101"/>
      <c r="D27" s="101"/>
      <c r="E27" s="101"/>
      <c r="F27" s="101"/>
      <c r="G27" s="101"/>
      <c r="H27" s="101"/>
      <c r="I27" s="101"/>
      <c r="J27" s="101"/>
      <c r="K27" s="101"/>
    </row>
    <row r="28" spans="1:11" ht="15.75" customHeight="1">
      <c r="A28" s="102" t="s">
        <v>17</v>
      </c>
      <c r="B28" s="92"/>
      <c r="C28" s="92"/>
      <c r="D28" s="92"/>
      <c r="E28" s="25"/>
      <c r="F28" s="25"/>
      <c r="G28" s="25"/>
      <c r="H28" s="25"/>
      <c r="I28" s="25"/>
      <c r="J28" s="25"/>
      <c r="K28" s="25"/>
    </row>
    <row r="29" spans="1:11" ht="15.75" customHeight="1">
      <c r="A29" s="102"/>
      <c r="B29" s="92"/>
      <c r="C29" s="92"/>
      <c r="D29" s="92"/>
      <c r="E29" s="25"/>
      <c r="F29" s="25"/>
      <c r="G29" s="25"/>
      <c r="H29" s="25"/>
      <c r="I29" s="25"/>
      <c r="J29" s="25"/>
      <c r="K29" s="25"/>
    </row>
    <row r="30" spans="1:11" ht="15.75" customHeight="1">
      <c r="A30" s="9"/>
      <c r="B30" s="92"/>
      <c r="C30" s="92"/>
      <c r="D30" s="92"/>
      <c r="E30" s="25"/>
      <c r="F30" s="25"/>
      <c r="G30" s="25"/>
      <c r="H30" s="25"/>
      <c r="I30" s="25"/>
      <c r="J30" s="25"/>
      <c r="K30" s="25"/>
    </row>
    <row r="31" spans="1:11" ht="15.75" customHeight="1">
      <c r="A31" s="9"/>
      <c r="B31" s="91"/>
      <c r="C31" s="91"/>
      <c r="D31" s="91"/>
      <c r="E31" s="100"/>
      <c r="F31" s="100"/>
      <c r="G31" s="100"/>
      <c r="H31" s="100"/>
      <c r="I31" s="100"/>
      <c r="J31" s="100"/>
      <c r="K31" s="100"/>
    </row>
    <row r="32" spans="1:11" ht="3" customHeight="1">
      <c r="A32" s="10"/>
      <c r="B32" s="26"/>
      <c r="C32" s="26"/>
      <c r="D32" s="26"/>
      <c r="E32" s="26"/>
      <c r="F32" s="26"/>
      <c r="G32" s="26"/>
      <c r="H32" s="26"/>
      <c r="I32" s="26"/>
      <c r="J32" s="26"/>
      <c r="K32" s="26"/>
    </row>
    <row r="33" spans="1:11" ht="108.6" customHeight="1">
      <c r="A33" s="55" t="s">
        <v>48</v>
      </c>
      <c r="B33" s="86"/>
      <c r="C33" s="86"/>
      <c r="D33" s="86"/>
      <c r="E33" s="86"/>
      <c r="F33" s="86"/>
      <c r="G33" s="86"/>
      <c r="H33" s="86"/>
      <c r="I33" s="86"/>
      <c r="J33" s="86"/>
      <c r="K33" s="86"/>
    </row>
    <row r="34" spans="1:11" ht="3" customHeight="1">
      <c r="A34" s="10"/>
      <c r="B34" s="26"/>
      <c r="C34" s="26"/>
      <c r="D34" s="26"/>
      <c r="E34" s="26"/>
      <c r="F34" s="26"/>
      <c r="G34" s="26"/>
      <c r="H34" s="26"/>
      <c r="I34" s="26"/>
      <c r="J34" s="26"/>
      <c r="K34" s="26"/>
    </row>
    <row r="35" spans="1:11" ht="25.5" customHeight="1">
      <c r="A35" s="39" t="s">
        <v>18</v>
      </c>
      <c r="B35" s="27">
        <v>1</v>
      </c>
      <c r="C35" s="26"/>
      <c r="D35" s="26"/>
      <c r="E35" s="26"/>
      <c r="F35" s="26"/>
      <c r="G35" s="26"/>
      <c r="H35" s="26"/>
      <c r="I35" s="26"/>
      <c r="J35" s="26"/>
      <c r="K35" s="26"/>
    </row>
    <row r="36" spans="1:11" ht="3" customHeight="1">
      <c r="A36" s="10"/>
      <c r="B36" s="26"/>
      <c r="C36" s="26"/>
      <c r="D36" s="26"/>
      <c r="E36" s="26"/>
      <c r="F36" s="26"/>
      <c r="G36" s="26"/>
      <c r="H36" s="26"/>
      <c r="I36" s="26"/>
      <c r="J36" s="26"/>
      <c r="K36" s="26"/>
    </row>
    <row r="37" spans="1:11" ht="26.25" customHeight="1">
      <c r="A37" s="39" t="s">
        <v>19</v>
      </c>
      <c r="B37" s="11" t="s">
        <v>20</v>
      </c>
      <c r="C37" s="52" t="s">
        <v>21</v>
      </c>
      <c r="D37" s="10"/>
      <c r="E37" s="27"/>
      <c r="F37" s="126">
        <f>IF(B35=1,'Тип участия'!I2,IF(B35=2,'Тип участия'!I3,IF(B35=3,'Тип участия'!I3,IF(B35&gt;3,'Тип участия'!I4,570))))</f>
        <v>570</v>
      </c>
      <c r="G37" s="127" t="e">
        <f>IF(B35=отели!#REF!,отели!#REF!,IF(B35=отели!#REF!,отели!#REF!,IF(B35=отели!#REF!,отели!#REF!,IF(B35=отели!#REF!,отели!#REF!,0))))</f>
        <v>#REF!</v>
      </c>
      <c r="H37" s="67" t="s">
        <v>3</v>
      </c>
      <c r="I37" s="128">
        <f>E37*F37</f>
        <v>0</v>
      </c>
      <c r="J37" s="128"/>
      <c r="K37" s="128"/>
    </row>
    <row r="38" spans="1:11" ht="82.2" customHeight="1">
      <c r="A38" s="10"/>
      <c r="B38" s="89" t="s">
        <v>59</v>
      </c>
      <c r="C38" s="89"/>
      <c r="D38" s="89"/>
      <c r="E38" s="89"/>
      <c r="F38" s="89"/>
      <c r="G38" s="89"/>
      <c r="H38" s="89"/>
      <c r="I38" s="89"/>
      <c r="J38" s="89"/>
      <c r="K38" s="89"/>
    </row>
    <row r="39" spans="1:11" ht="15.75" customHeight="1">
      <c r="A39" s="10"/>
      <c r="B39" s="11" t="s">
        <v>22</v>
      </c>
      <c r="C39" s="10" t="s">
        <v>21</v>
      </c>
      <c r="D39" s="10"/>
      <c r="E39" s="27"/>
      <c r="F39" s="126">
        <f>IF(B35=1,'Тип участия'!H2,IF(B35=2,'Тип участия'!H3,IF(B35=3,'Тип участия'!H3,IF(B35&gt;3,'Тип участия'!H4,770))))</f>
        <v>770</v>
      </c>
      <c r="G39" s="126" t="e">
        <f>IF(B37=отели!#REF!,отели!#REF!,IF(B37=отели!#REF!,отели!#REF!,IF(B37=отели!#REF!,отели!#REF!,IF(B37=отели!#REF!,отели!#REF!,0))))</f>
        <v>#REF!</v>
      </c>
      <c r="H39" s="66" t="s">
        <v>3</v>
      </c>
      <c r="I39" s="128">
        <f>E39*F39</f>
        <v>0</v>
      </c>
      <c r="J39" s="128"/>
      <c r="K39" s="128"/>
    </row>
    <row r="40" spans="1:11" ht="83.4" customHeight="1">
      <c r="A40" s="10"/>
      <c r="B40" s="89" t="s">
        <v>60</v>
      </c>
      <c r="C40" s="89"/>
      <c r="D40" s="89"/>
      <c r="E40" s="89"/>
      <c r="F40" s="89"/>
      <c r="G40" s="89"/>
      <c r="H40" s="89"/>
      <c r="I40" s="89"/>
      <c r="J40" s="89"/>
      <c r="K40" s="89"/>
    </row>
    <row r="41" spans="1:11" ht="2.25" customHeight="1">
      <c r="A41" s="10"/>
      <c r="B41" s="28"/>
      <c r="C41" s="28"/>
      <c r="D41" s="28"/>
      <c r="E41" s="28"/>
      <c r="F41" s="26"/>
      <c r="G41" s="26"/>
      <c r="H41" s="26"/>
      <c r="I41" s="26"/>
      <c r="J41" s="26"/>
      <c r="K41" s="26"/>
    </row>
    <row r="42" spans="1:11" ht="27" customHeight="1">
      <c r="A42" s="39" t="s">
        <v>23</v>
      </c>
      <c r="B42" s="26"/>
      <c r="C42" s="26"/>
      <c r="D42" s="26"/>
      <c r="E42" s="26"/>
      <c r="F42" s="26"/>
      <c r="G42" s="26"/>
      <c r="H42" s="26"/>
      <c r="I42" s="26"/>
      <c r="J42" s="26"/>
      <c r="K42" s="26"/>
    </row>
    <row r="43" spans="1:11" ht="24.75" customHeight="1">
      <c r="A43" s="58" t="s">
        <v>24</v>
      </c>
      <c r="B43" s="73"/>
      <c r="C43" s="73"/>
      <c r="D43" s="73"/>
      <c r="E43" s="73"/>
      <c r="F43" s="73"/>
      <c r="G43" s="73"/>
      <c r="H43" s="73"/>
      <c r="I43" s="73"/>
      <c r="J43" s="73"/>
      <c r="K43" s="73"/>
    </row>
    <row r="44" spans="1:11" ht="3" customHeight="1">
      <c r="A44" s="68"/>
      <c r="B44" s="72"/>
      <c r="C44" s="72"/>
      <c r="D44" s="72"/>
      <c r="E44" s="72"/>
      <c r="F44" s="72"/>
      <c r="G44" s="72"/>
      <c r="H44" s="72"/>
      <c r="I44" s="72"/>
      <c r="J44" s="72"/>
      <c r="K44" s="72"/>
    </row>
    <row r="45" spans="1:11" ht="15.75" customHeight="1">
      <c r="A45" s="68" t="s">
        <v>25</v>
      </c>
      <c r="B45" s="73"/>
      <c r="C45" s="73"/>
      <c r="D45" s="73"/>
      <c r="E45" s="73"/>
      <c r="F45" s="73"/>
      <c r="G45" s="73"/>
      <c r="H45" s="73"/>
      <c r="I45" s="73"/>
      <c r="J45" s="73"/>
      <c r="K45" s="73"/>
    </row>
    <row r="46" spans="1:11" ht="3" customHeight="1">
      <c r="A46" s="68"/>
      <c r="B46" s="74"/>
      <c r="C46" s="74"/>
      <c r="D46" s="74"/>
      <c r="E46" s="74"/>
      <c r="F46" s="74"/>
      <c r="G46" s="74"/>
      <c r="H46" s="65"/>
      <c r="I46" s="72"/>
      <c r="J46" s="72"/>
      <c r="K46" s="72"/>
    </row>
    <row r="47" spans="1:11" ht="24.75" customHeight="1">
      <c r="A47" s="68" t="s">
        <v>26</v>
      </c>
      <c r="B47" s="73"/>
      <c r="C47" s="73"/>
      <c r="D47" s="73"/>
      <c r="E47" s="73"/>
      <c r="F47" s="75" t="s">
        <v>1</v>
      </c>
      <c r="G47" s="75"/>
      <c r="H47" s="68"/>
      <c r="I47" s="73"/>
      <c r="J47" s="73"/>
      <c r="K47" s="73"/>
    </row>
    <row r="48" spans="1:11" ht="3.75" customHeight="1">
      <c r="A48" s="68"/>
      <c r="B48" s="26"/>
      <c r="C48" s="26"/>
      <c r="D48" s="26"/>
      <c r="E48" s="26"/>
      <c r="F48" s="26"/>
      <c r="G48" s="26"/>
      <c r="H48" s="26"/>
      <c r="I48" s="26"/>
      <c r="J48" s="26"/>
      <c r="K48" s="26"/>
    </row>
    <row r="49" spans="1:11" ht="27" customHeight="1">
      <c r="A49" s="58" t="s">
        <v>29</v>
      </c>
      <c r="B49" s="73"/>
      <c r="C49" s="73"/>
      <c r="D49" s="73"/>
      <c r="E49" s="73"/>
      <c r="F49" s="73"/>
      <c r="G49" s="73"/>
      <c r="H49" s="73"/>
      <c r="I49" s="73"/>
      <c r="J49" s="73"/>
      <c r="K49" s="73"/>
    </row>
    <row r="50" spans="1:11" ht="3" customHeight="1">
      <c r="A50" s="68"/>
      <c r="B50" s="72"/>
      <c r="C50" s="72"/>
      <c r="D50" s="72"/>
      <c r="E50" s="72"/>
      <c r="F50" s="72"/>
      <c r="G50" s="72"/>
      <c r="H50" s="72"/>
      <c r="I50" s="72"/>
      <c r="J50" s="72"/>
      <c r="K50" s="72"/>
    </row>
    <row r="51" spans="1:11" ht="15.75" customHeight="1">
      <c r="A51" s="68" t="s">
        <v>25</v>
      </c>
      <c r="B51" s="73"/>
      <c r="C51" s="73"/>
      <c r="D51" s="73"/>
      <c r="E51" s="73"/>
      <c r="F51" s="73"/>
      <c r="G51" s="73"/>
      <c r="H51" s="73"/>
      <c r="I51" s="73"/>
      <c r="J51" s="73"/>
      <c r="K51" s="73"/>
    </row>
    <row r="52" spans="1:11" ht="3" customHeight="1">
      <c r="A52" s="68"/>
      <c r="B52" s="74"/>
      <c r="C52" s="74"/>
      <c r="D52" s="74"/>
      <c r="E52" s="74"/>
      <c r="F52" s="74"/>
      <c r="G52" s="74"/>
      <c r="H52" s="65"/>
      <c r="I52" s="72"/>
      <c r="J52" s="72"/>
      <c r="K52" s="72"/>
    </row>
    <row r="53" spans="1:11" ht="24" customHeight="1">
      <c r="A53" s="68" t="s">
        <v>27</v>
      </c>
      <c r="B53" s="73"/>
      <c r="C53" s="73"/>
      <c r="D53" s="73"/>
      <c r="E53" s="73"/>
      <c r="F53" s="75" t="s">
        <v>1</v>
      </c>
      <c r="G53" s="75"/>
      <c r="H53" s="68"/>
      <c r="I53" s="73"/>
      <c r="J53" s="73"/>
      <c r="K53" s="73"/>
    </row>
    <row r="54" spans="1:11" ht="3.75" customHeight="1">
      <c r="A54" s="10"/>
      <c r="B54" s="26"/>
      <c r="C54" s="26"/>
      <c r="D54" s="26"/>
      <c r="E54" s="26"/>
      <c r="F54" s="26"/>
      <c r="G54" s="26"/>
      <c r="H54" s="26"/>
      <c r="I54" s="26"/>
      <c r="J54" s="26"/>
      <c r="K54" s="26"/>
    </row>
    <row r="55" spans="1:11" ht="24.75" customHeight="1">
      <c r="A55" s="58" t="s">
        <v>28</v>
      </c>
      <c r="B55" s="73"/>
      <c r="C55" s="73"/>
      <c r="D55" s="73"/>
      <c r="E55" s="73"/>
      <c r="F55" s="73"/>
      <c r="G55" s="73"/>
      <c r="H55" s="73"/>
      <c r="I55" s="73"/>
      <c r="J55" s="73"/>
      <c r="K55" s="73"/>
    </row>
    <row r="56" spans="1:11" ht="3" customHeight="1">
      <c r="A56" s="68"/>
      <c r="B56" s="72"/>
      <c r="C56" s="72"/>
      <c r="D56" s="72"/>
      <c r="E56" s="72"/>
      <c r="F56" s="72"/>
      <c r="G56" s="72"/>
      <c r="H56" s="72"/>
      <c r="I56" s="72"/>
      <c r="J56" s="72"/>
      <c r="K56" s="72"/>
    </row>
    <row r="57" spans="1:11" ht="15.75" customHeight="1">
      <c r="A57" s="68" t="s">
        <v>25</v>
      </c>
      <c r="B57" s="73"/>
      <c r="C57" s="73"/>
      <c r="D57" s="73"/>
      <c r="E57" s="73"/>
      <c r="F57" s="73"/>
      <c r="G57" s="73"/>
      <c r="H57" s="73"/>
      <c r="I57" s="73"/>
      <c r="J57" s="73"/>
      <c r="K57" s="73"/>
    </row>
    <row r="58" spans="1:11" ht="3" customHeight="1">
      <c r="A58" s="68"/>
      <c r="B58" s="74"/>
      <c r="C58" s="74"/>
      <c r="D58" s="74"/>
      <c r="E58" s="74"/>
      <c r="F58" s="74"/>
      <c r="G58" s="74"/>
      <c r="H58" s="65"/>
      <c r="I58" s="72"/>
      <c r="J58" s="72"/>
      <c r="K58" s="72"/>
    </row>
    <row r="59" spans="1:11" ht="24.75" customHeight="1">
      <c r="A59" s="68" t="s">
        <v>26</v>
      </c>
      <c r="B59" s="73"/>
      <c r="C59" s="73"/>
      <c r="D59" s="73"/>
      <c r="E59" s="73"/>
      <c r="F59" s="75" t="s">
        <v>1</v>
      </c>
      <c r="G59" s="75"/>
      <c r="H59" s="68"/>
      <c r="I59" s="73"/>
      <c r="J59" s="73"/>
      <c r="K59" s="73"/>
    </row>
    <row r="60" spans="1:11" ht="3.75" customHeight="1">
      <c r="A60" s="68"/>
      <c r="B60" s="26"/>
      <c r="C60" s="26"/>
      <c r="D60" s="26"/>
      <c r="E60" s="26"/>
      <c r="F60" s="26"/>
      <c r="G60" s="26"/>
      <c r="H60" s="26"/>
      <c r="I60" s="26"/>
      <c r="J60" s="26"/>
      <c r="K60" s="26"/>
    </row>
    <row r="61" spans="1:11" ht="27" customHeight="1">
      <c r="A61" s="58" t="s">
        <v>30</v>
      </c>
      <c r="B61" s="73"/>
      <c r="C61" s="73"/>
      <c r="D61" s="73"/>
      <c r="E61" s="73"/>
      <c r="F61" s="73"/>
      <c r="G61" s="73"/>
      <c r="H61" s="73"/>
      <c r="I61" s="73"/>
      <c r="J61" s="73"/>
      <c r="K61" s="73"/>
    </row>
    <row r="62" spans="1:11" ht="3" customHeight="1">
      <c r="A62" s="68"/>
      <c r="B62" s="72"/>
      <c r="C62" s="72"/>
      <c r="D62" s="72"/>
      <c r="E62" s="72"/>
      <c r="F62" s="72"/>
      <c r="G62" s="72"/>
      <c r="H62" s="72"/>
      <c r="I62" s="72"/>
      <c r="J62" s="72"/>
      <c r="K62" s="72"/>
    </row>
    <row r="63" spans="1:11" ht="15.75" customHeight="1">
      <c r="A63" s="68" t="s">
        <v>25</v>
      </c>
      <c r="B63" s="73"/>
      <c r="C63" s="73"/>
      <c r="D63" s="73"/>
      <c r="E63" s="73"/>
      <c r="F63" s="73"/>
      <c r="G63" s="73"/>
      <c r="H63" s="73"/>
      <c r="I63" s="73"/>
      <c r="J63" s="73"/>
      <c r="K63" s="73"/>
    </row>
    <row r="64" spans="1:11" ht="3" customHeight="1">
      <c r="A64" s="68"/>
      <c r="B64" s="74"/>
      <c r="C64" s="74"/>
      <c r="D64" s="74"/>
      <c r="E64" s="74"/>
      <c r="F64" s="74"/>
      <c r="G64" s="74"/>
      <c r="H64" s="65"/>
      <c r="I64" s="72"/>
      <c r="J64" s="72"/>
      <c r="K64" s="72"/>
    </row>
    <row r="65" spans="1:11" ht="24" customHeight="1">
      <c r="A65" s="68" t="s">
        <v>27</v>
      </c>
      <c r="B65" s="73"/>
      <c r="C65" s="73"/>
      <c r="D65" s="73"/>
      <c r="E65" s="73"/>
      <c r="F65" s="75" t="s">
        <v>1</v>
      </c>
      <c r="G65" s="75"/>
      <c r="H65" s="68"/>
      <c r="I65" s="73"/>
      <c r="J65" s="73"/>
      <c r="K65" s="73"/>
    </row>
    <row r="66" spans="1:11" ht="3.75" customHeight="1">
      <c r="A66" s="10"/>
      <c r="B66" s="26"/>
      <c r="C66" s="26"/>
      <c r="D66" s="26"/>
      <c r="E66" s="26"/>
      <c r="F66" s="26"/>
      <c r="G66" s="26"/>
      <c r="H66" s="26"/>
      <c r="I66" s="26"/>
      <c r="J66" s="26"/>
      <c r="K66" s="26"/>
    </row>
    <row r="67" spans="1:11" ht="24.75" customHeight="1">
      <c r="A67" s="58" t="s">
        <v>31</v>
      </c>
      <c r="B67" s="73"/>
      <c r="C67" s="73"/>
      <c r="D67" s="73"/>
      <c r="E67" s="73"/>
      <c r="F67" s="73"/>
      <c r="G67" s="73"/>
      <c r="H67" s="73"/>
      <c r="I67" s="73"/>
      <c r="J67" s="73"/>
      <c r="K67" s="73"/>
    </row>
    <row r="68" spans="1:11" ht="3" customHeight="1">
      <c r="A68" s="68"/>
      <c r="B68" s="72"/>
      <c r="C68" s="72"/>
      <c r="D68" s="72"/>
      <c r="E68" s="72"/>
      <c r="F68" s="72"/>
      <c r="G68" s="72"/>
      <c r="H68" s="72"/>
      <c r="I68" s="72"/>
      <c r="J68" s="72"/>
      <c r="K68" s="72"/>
    </row>
    <row r="69" spans="1:11" ht="15.75" customHeight="1">
      <c r="A69" s="68" t="s">
        <v>25</v>
      </c>
      <c r="B69" s="73"/>
      <c r="C69" s="73"/>
      <c r="D69" s="73"/>
      <c r="E69" s="73"/>
      <c r="F69" s="73"/>
      <c r="G69" s="73"/>
      <c r="H69" s="73"/>
      <c r="I69" s="73"/>
      <c r="J69" s="73"/>
      <c r="K69" s="73"/>
    </row>
    <row r="70" spans="1:11" ht="3" customHeight="1">
      <c r="A70" s="68"/>
      <c r="B70" s="74"/>
      <c r="C70" s="74"/>
      <c r="D70" s="74"/>
      <c r="E70" s="74"/>
      <c r="F70" s="74"/>
      <c r="G70" s="74"/>
      <c r="H70" s="65"/>
      <c r="I70" s="72"/>
      <c r="J70" s="72"/>
      <c r="K70" s="72"/>
    </row>
    <row r="71" spans="1:11" ht="24.75" customHeight="1">
      <c r="A71" s="68" t="s">
        <v>26</v>
      </c>
      <c r="B71" s="73"/>
      <c r="C71" s="73"/>
      <c r="D71" s="73"/>
      <c r="E71" s="73"/>
      <c r="F71" s="75" t="s">
        <v>1</v>
      </c>
      <c r="G71" s="75"/>
      <c r="H71" s="68"/>
      <c r="I71" s="73"/>
      <c r="J71" s="73"/>
      <c r="K71" s="73"/>
    </row>
    <row r="72" spans="1:11" ht="3.75" customHeight="1">
      <c r="A72" s="68"/>
      <c r="B72" s="26"/>
      <c r="C72" s="26"/>
      <c r="D72" s="26"/>
      <c r="E72" s="26"/>
      <c r="F72" s="26"/>
      <c r="G72" s="26"/>
      <c r="H72" s="26"/>
      <c r="I72" s="26"/>
      <c r="J72" s="26"/>
      <c r="K72" s="26"/>
    </row>
    <row r="73" spans="1:11" ht="29.25" customHeight="1">
      <c r="A73" s="39" t="s">
        <v>53</v>
      </c>
      <c r="B73" s="106" t="s">
        <v>65</v>
      </c>
      <c r="C73" s="106"/>
      <c r="D73" s="88" t="s">
        <v>72</v>
      </c>
      <c r="E73" s="88"/>
      <c r="F73" s="88"/>
      <c r="G73" s="88"/>
      <c r="H73" s="88"/>
      <c r="I73" s="88"/>
      <c r="J73" s="88"/>
      <c r="K73" s="88"/>
    </row>
    <row r="74" spans="1:11" ht="3.75" customHeight="1">
      <c r="A74" s="10"/>
      <c r="B74" s="26"/>
      <c r="C74" s="26"/>
      <c r="D74" s="26"/>
      <c r="E74" s="26"/>
      <c r="F74" s="26"/>
      <c r="G74" s="26"/>
      <c r="H74" s="26"/>
      <c r="I74" s="26"/>
      <c r="J74" s="26"/>
      <c r="K74" s="26"/>
    </row>
    <row r="75" spans="1:11" ht="54.6" customHeight="1">
      <c r="A75" s="71" t="s">
        <v>54</v>
      </c>
      <c r="B75" s="51" t="s">
        <v>32</v>
      </c>
      <c r="C75" s="75" t="s">
        <v>34</v>
      </c>
      <c r="D75" s="75"/>
      <c r="E75" s="27"/>
      <c r="F75" s="56" t="s">
        <v>35</v>
      </c>
      <c r="G75" s="27"/>
      <c r="H75" s="41" t="s">
        <v>5</v>
      </c>
      <c r="I75" s="129">
        <f>IF(D73=отели!B2,отели!L2,IF(D73=отели!B3,отели!L3,IF(D73=отели!B4,отели!L4,IF(D73=отели!B5,отели!L5,IF(D73=отели!D6,отели!L6,IF(D73=отели!B7,отели!L7,0))))))</f>
        <v>280</v>
      </c>
      <c r="J75" s="40" t="s">
        <v>3</v>
      </c>
      <c r="K75" s="130">
        <f>E75*G75*I75</f>
        <v>0</v>
      </c>
    </row>
    <row r="76" spans="1:11" s="1" customFormat="1" ht="3" customHeight="1">
      <c r="A76" s="30"/>
      <c r="B76" s="31"/>
      <c r="C76" s="32"/>
      <c r="D76" s="32"/>
      <c r="E76" s="32"/>
      <c r="F76" s="32"/>
      <c r="G76" s="32"/>
      <c r="H76" s="32"/>
      <c r="I76" s="32"/>
      <c r="J76" s="32"/>
      <c r="K76" s="32"/>
    </row>
    <row r="77" spans="1:11" ht="15.75" customHeight="1">
      <c r="A77" s="10"/>
      <c r="B77" s="10" t="s">
        <v>33</v>
      </c>
      <c r="C77" s="10"/>
      <c r="D77" s="82" t="s">
        <v>66</v>
      </c>
      <c r="E77" s="83"/>
      <c r="F77" s="83"/>
      <c r="G77" s="83"/>
      <c r="H77" s="83"/>
      <c r="I77" s="83"/>
      <c r="J77" s="83"/>
      <c r="K77" s="83"/>
    </row>
    <row r="78" spans="1:11" ht="15.75" customHeight="1">
      <c r="A78" s="26"/>
      <c r="B78" s="53" t="s">
        <v>67</v>
      </c>
      <c r="C78" s="26"/>
      <c r="D78" s="26"/>
      <c r="E78" s="33"/>
      <c r="F78" s="33"/>
      <c r="G78" s="33"/>
      <c r="H78" s="33"/>
      <c r="I78" s="33"/>
      <c r="J78" s="33"/>
      <c r="K78" s="33"/>
    </row>
    <row r="79" spans="1:11" ht="3" customHeight="1">
      <c r="A79" s="26"/>
      <c r="B79" s="26"/>
      <c r="C79" s="26"/>
      <c r="D79" s="26"/>
      <c r="E79" s="26"/>
      <c r="F79" s="26"/>
      <c r="G79" s="26"/>
      <c r="H79" s="26"/>
      <c r="I79" s="26"/>
      <c r="J79" s="26"/>
      <c r="K79" s="26"/>
    </row>
    <row r="80" spans="1:11" ht="54" customHeight="1">
      <c r="A80" s="10"/>
      <c r="B80" s="50" t="s">
        <v>36</v>
      </c>
      <c r="C80" s="75" t="s">
        <v>37</v>
      </c>
      <c r="D80" s="75"/>
      <c r="E80" s="27"/>
      <c r="F80" s="56" t="s">
        <v>35</v>
      </c>
      <c r="G80" s="27"/>
      <c r="H80" s="41" t="s">
        <v>5</v>
      </c>
      <c r="I80" s="129">
        <f>IF(D73=отели!B2,отели!N2,IF(D73=отели!B3,отели!N3,IF(D73=отели!B4,отели!N4,IF(D73=отели!B5,отели!N5,IF(D73=отели!B6,отели!N6,IF(RUB!D73=отели!B7,отели!N7,0))))))</f>
        <v>300</v>
      </c>
      <c r="J80" s="40" t="s">
        <v>3</v>
      </c>
      <c r="K80" s="130">
        <f>E80*G80*I80</f>
        <v>0</v>
      </c>
    </row>
    <row r="81" spans="1:11" ht="3" customHeight="1">
      <c r="A81" s="25"/>
      <c r="B81" s="31"/>
      <c r="C81" s="32"/>
      <c r="D81" s="32"/>
      <c r="E81" s="32"/>
      <c r="F81" s="32"/>
      <c r="G81" s="32"/>
      <c r="H81" s="32"/>
      <c r="I81" s="32"/>
      <c r="J81" s="32"/>
      <c r="K81" s="32"/>
    </row>
    <row r="82" spans="1:11" ht="15.75" customHeight="1">
      <c r="A82" s="20"/>
      <c r="B82" s="10" t="s">
        <v>33</v>
      </c>
      <c r="C82" s="10"/>
      <c r="D82" s="82" t="s">
        <v>66</v>
      </c>
      <c r="E82" s="82"/>
      <c r="F82" s="82"/>
      <c r="G82" s="82"/>
      <c r="H82" s="82"/>
      <c r="I82" s="82"/>
      <c r="J82" s="82"/>
      <c r="K82" s="82"/>
    </row>
    <row r="83" spans="1:11" ht="15.75" customHeight="1">
      <c r="A83" s="25"/>
      <c r="B83" s="53" t="s">
        <v>67</v>
      </c>
      <c r="C83" s="26"/>
      <c r="D83" s="26"/>
      <c r="E83" s="33"/>
      <c r="F83" s="33"/>
      <c r="G83" s="33"/>
      <c r="H83" s="33"/>
      <c r="I83" s="33"/>
      <c r="J83" s="33"/>
      <c r="K83" s="33"/>
    </row>
    <row r="84" spans="1:11" ht="3" customHeight="1">
      <c r="A84" s="26"/>
      <c r="B84" s="26"/>
      <c r="C84" s="26"/>
      <c r="D84" s="26"/>
      <c r="E84" s="33"/>
      <c r="F84" s="33"/>
      <c r="G84" s="33"/>
      <c r="H84" s="33"/>
      <c r="I84" s="33"/>
      <c r="J84" s="33"/>
      <c r="K84" s="33"/>
    </row>
    <row r="85" spans="1:11" ht="28.5" customHeight="1">
      <c r="A85" s="39"/>
      <c r="B85" s="106" t="s">
        <v>68</v>
      </c>
      <c r="C85" s="106"/>
      <c r="D85" s="88" t="s">
        <v>51</v>
      </c>
      <c r="E85" s="88"/>
      <c r="F85" s="88"/>
      <c r="G85" s="88"/>
      <c r="H85" s="88"/>
      <c r="I85" s="88"/>
      <c r="J85" s="88"/>
      <c r="K85" s="88"/>
    </row>
    <row r="86" spans="1:11" ht="3.75" customHeight="1">
      <c r="A86" s="10"/>
      <c r="B86" s="26"/>
      <c r="C86" s="26"/>
      <c r="D86" s="26"/>
      <c r="E86" s="26"/>
      <c r="F86" s="26"/>
      <c r="G86" s="26"/>
      <c r="H86" s="26"/>
      <c r="I86" s="26"/>
      <c r="J86" s="26"/>
      <c r="K86" s="26"/>
    </row>
    <row r="87" spans="1:11" ht="54.75" customHeight="1">
      <c r="A87" s="71"/>
      <c r="B87" s="51" t="s">
        <v>32</v>
      </c>
      <c r="C87" s="108" t="s">
        <v>37</v>
      </c>
      <c r="D87" s="108"/>
      <c r="E87" s="27"/>
      <c r="F87" s="56" t="s">
        <v>35</v>
      </c>
      <c r="G87" s="27"/>
      <c r="H87" s="41" t="s">
        <v>5</v>
      </c>
      <c r="I87" s="129">
        <f>IF(D85=отели!B2,отели!L2,IF(D85=отели!B3,отели!L3,IF(D85=отели!B4,отели!L4,IF(D85=отели!B5,отели!L5,IF(D85=отели!B6,отели!L6,IF(RUB!D85=отели!B7,отели!L7,0))))))</f>
        <v>110</v>
      </c>
      <c r="J87" s="40" t="s">
        <v>3</v>
      </c>
      <c r="K87" s="130">
        <f>E87*G87*I87</f>
        <v>0</v>
      </c>
    </row>
    <row r="88" spans="1:11" s="1" customFormat="1" ht="3" customHeight="1">
      <c r="A88" s="30"/>
      <c r="B88" s="31"/>
      <c r="C88" s="32"/>
      <c r="D88" s="32"/>
      <c r="E88" s="32"/>
      <c r="F88" s="32"/>
      <c r="G88" s="32"/>
      <c r="H88" s="32"/>
      <c r="I88" s="32"/>
      <c r="J88" s="32"/>
      <c r="K88" s="32"/>
    </row>
    <row r="89" spans="1:11" ht="15.75" customHeight="1">
      <c r="A89" s="10"/>
      <c r="B89" s="10" t="s">
        <v>33</v>
      </c>
      <c r="C89" s="10"/>
      <c r="D89" s="82" t="s">
        <v>66</v>
      </c>
      <c r="E89" s="83"/>
      <c r="F89" s="83"/>
      <c r="G89" s="83"/>
      <c r="H89" s="83"/>
      <c r="I89" s="83"/>
      <c r="J89" s="83"/>
      <c r="K89" s="83"/>
    </row>
    <row r="90" spans="1:11" ht="15.75" customHeight="1">
      <c r="A90" s="26"/>
      <c r="B90" s="53" t="s">
        <v>67</v>
      </c>
      <c r="C90" s="26"/>
      <c r="D90" s="26"/>
      <c r="E90" s="33"/>
      <c r="F90" s="33"/>
      <c r="G90" s="33"/>
      <c r="H90" s="33"/>
      <c r="I90" s="33"/>
      <c r="J90" s="33"/>
      <c r="K90" s="33"/>
    </row>
    <row r="91" spans="1:11" ht="3" customHeight="1">
      <c r="A91" s="26"/>
      <c r="B91" s="26"/>
      <c r="C91" s="26"/>
      <c r="D91" s="26"/>
      <c r="E91" s="26"/>
      <c r="F91" s="26"/>
      <c r="G91" s="26"/>
      <c r="H91" s="26"/>
      <c r="I91" s="26"/>
      <c r="J91" s="26"/>
      <c r="K91" s="26"/>
    </row>
    <row r="92" spans="1:11" ht="49.5" customHeight="1">
      <c r="A92" s="10"/>
      <c r="B92" s="50" t="s">
        <v>36</v>
      </c>
      <c r="C92" s="108" t="s">
        <v>37</v>
      </c>
      <c r="D92" s="108"/>
      <c r="E92" s="27"/>
      <c r="F92" s="56" t="s">
        <v>35</v>
      </c>
      <c r="G92" s="27"/>
      <c r="H92" s="41" t="s">
        <v>5</v>
      </c>
      <c r="I92" s="129">
        <f>IF(D85=отели!B2,отели!N2,IF(D85=отели!B3,отели!N3,IF(D85=отели!B4,отели!N4,IF(D85=отели!B5,отели!N5,IF(D85=отели!B6,отели!N6,IF(RUB!D85=отели!B7,отели!N7,0))))))</f>
        <v>120</v>
      </c>
      <c r="J92" s="40" t="s">
        <v>3</v>
      </c>
      <c r="K92" s="130">
        <f>E92*G92*I92</f>
        <v>0</v>
      </c>
    </row>
    <row r="93" spans="1:11" ht="3" customHeight="1">
      <c r="A93" s="25"/>
      <c r="B93" s="31"/>
      <c r="C93" s="32"/>
      <c r="D93" s="32"/>
      <c r="E93" s="32"/>
      <c r="F93" s="32"/>
      <c r="G93" s="32"/>
      <c r="H93" s="32"/>
      <c r="I93" s="32"/>
      <c r="J93" s="32"/>
      <c r="K93" s="32"/>
    </row>
    <row r="94" spans="1:11" ht="15.75" customHeight="1">
      <c r="A94" s="20"/>
      <c r="B94" s="10" t="s">
        <v>33</v>
      </c>
      <c r="C94" s="10"/>
      <c r="D94" s="82" t="s">
        <v>66</v>
      </c>
      <c r="E94" s="82"/>
      <c r="F94" s="82"/>
      <c r="G94" s="82"/>
      <c r="H94" s="82"/>
      <c r="I94" s="82"/>
      <c r="J94" s="82"/>
      <c r="K94" s="82"/>
    </row>
    <row r="95" spans="1:11" ht="15.75" customHeight="1">
      <c r="A95" s="25"/>
      <c r="B95" s="53" t="s">
        <v>67</v>
      </c>
      <c r="C95" s="26"/>
      <c r="D95" s="26"/>
      <c r="E95" s="33"/>
      <c r="F95" s="33"/>
      <c r="G95" s="33"/>
      <c r="H95" s="33"/>
      <c r="I95" s="33"/>
      <c r="J95" s="33"/>
      <c r="K95" s="33"/>
    </row>
    <row r="96" spans="1:11" ht="3" customHeight="1">
      <c r="A96" s="26"/>
      <c r="B96" s="26"/>
      <c r="C96" s="26"/>
      <c r="D96" s="26"/>
      <c r="E96" s="33"/>
      <c r="F96" s="33"/>
      <c r="G96" s="33"/>
      <c r="H96" s="33"/>
      <c r="I96" s="33"/>
      <c r="J96" s="33"/>
      <c r="K96" s="33"/>
    </row>
    <row r="97" spans="1:11" ht="15.75" customHeight="1">
      <c r="A97" s="79" t="s">
        <v>38</v>
      </c>
      <c r="B97" s="79"/>
      <c r="C97" s="79"/>
      <c r="D97" s="79"/>
      <c r="E97" s="79"/>
      <c r="F97" s="79"/>
      <c r="G97" s="79"/>
      <c r="H97" s="70"/>
      <c r="I97" s="131">
        <f>I37+I39+K75+K80+K87+K92</f>
        <v>0</v>
      </c>
      <c r="J97" s="131"/>
      <c r="K97" s="131"/>
    </row>
    <row r="98" spans="1:11" ht="15.75" customHeight="1">
      <c r="A98" s="79" t="s">
        <v>47</v>
      </c>
      <c r="B98" s="79"/>
      <c r="C98" s="79"/>
      <c r="D98" s="79"/>
      <c r="E98" s="79"/>
      <c r="F98" s="79"/>
      <c r="G98" s="79"/>
      <c r="H98" s="70"/>
      <c r="I98" s="131">
        <f>I97</f>
        <v>0</v>
      </c>
      <c r="J98" s="131"/>
      <c r="K98" s="131"/>
    </row>
    <row r="99" spans="1:11" ht="25.5" customHeight="1">
      <c r="A99" s="39" t="s">
        <v>39</v>
      </c>
      <c r="B99" s="17" t="s">
        <v>40</v>
      </c>
      <c r="C99" s="70"/>
      <c r="D99" s="70"/>
      <c r="E99" s="70"/>
      <c r="F99" s="70"/>
      <c r="G99" s="70"/>
      <c r="H99" s="70"/>
      <c r="I99" s="19"/>
      <c r="J99" s="19"/>
      <c r="K99" s="19"/>
    </row>
    <row r="100" spans="1:11" ht="15.75" customHeight="1">
      <c r="A100" s="70"/>
      <c r="B100" s="17" t="s">
        <v>69</v>
      </c>
      <c r="C100" s="70"/>
      <c r="D100" s="70"/>
      <c r="E100" s="70"/>
      <c r="F100" s="70"/>
      <c r="G100" s="70"/>
      <c r="H100" s="70"/>
      <c r="I100" s="19"/>
      <c r="J100" s="19"/>
      <c r="K100" s="19"/>
    </row>
    <row r="101" spans="1:11" ht="25.5" customHeight="1">
      <c r="A101" s="70"/>
      <c r="B101" s="107" t="s">
        <v>70</v>
      </c>
      <c r="C101" s="107"/>
      <c r="D101" s="107"/>
      <c r="E101" s="107"/>
      <c r="F101" s="107"/>
      <c r="G101" s="107"/>
      <c r="H101" s="107"/>
      <c r="I101" s="107"/>
      <c r="J101" s="107"/>
      <c r="K101" s="107"/>
    </row>
    <row r="102" spans="1:11" s="1" customFormat="1" ht="3" customHeight="1">
      <c r="A102" s="34"/>
      <c r="B102" s="34"/>
      <c r="C102" s="34"/>
      <c r="D102" s="34"/>
      <c r="E102" s="34"/>
      <c r="F102" s="34"/>
      <c r="G102" s="34"/>
      <c r="H102" s="34"/>
      <c r="I102" s="33"/>
      <c r="J102" s="33"/>
      <c r="K102" s="33"/>
    </row>
    <row r="103" spans="1:11" ht="15.75" customHeight="1">
      <c r="A103" s="87" t="s">
        <v>41</v>
      </c>
      <c r="B103" s="81"/>
      <c r="C103" s="81"/>
      <c r="D103" s="81"/>
      <c r="E103" s="81"/>
      <c r="F103" s="82" t="s">
        <v>9</v>
      </c>
      <c r="G103" s="83"/>
      <c r="H103" s="83"/>
      <c r="I103" s="83"/>
      <c r="J103" s="83"/>
      <c r="K103" s="83"/>
    </row>
    <row r="104" spans="1:11" ht="24" customHeight="1">
      <c r="A104" s="87"/>
      <c r="B104" s="81"/>
      <c r="C104" s="81"/>
      <c r="D104" s="81"/>
      <c r="E104" s="81"/>
      <c r="F104" s="84" t="s">
        <v>46</v>
      </c>
      <c r="G104" s="85"/>
      <c r="H104" s="85"/>
      <c r="I104" s="85"/>
      <c r="J104" s="85"/>
      <c r="K104" s="85"/>
    </row>
    <row r="105" spans="1:11" ht="15.75" customHeight="1">
      <c r="A105" s="10"/>
      <c r="B105" s="81"/>
      <c r="C105" s="81"/>
      <c r="D105" s="81"/>
      <c r="E105" s="81"/>
      <c r="F105" s="86"/>
      <c r="G105" s="86"/>
      <c r="H105" s="86"/>
      <c r="I105" s="86"/>
      <c r="J105" s="86"/>
      <c r="K105" s="86"/>
    </row>
    <row r="106" spans="1:11" ht="3" customHeight="1">
      <c r="A106" s="26"/>
      <c r="B106" s="26"/>
      <c r="C106" s="26"/>
      <c r="D106" s="26"/>
      <c r="E106" s="26"/>
      <c r="F106" s="26"/>
      <c r="G106" s="26"/>
      <c r="H106" s="26"/>
      <c r="I106" s="26"/>
      <c r="J106" s="26"/>
      <c r="K106" s="26"/>
    </row>
    <row r="107" spans="1:11" ht="111" customHeight="1">
      <c r="A107" s="89" t="s">
        <v>71</v>
      </c>
      <c r="B107" s="93"/>
      <c r="C107" s="93"/>
      <c r="D107" s="93"/>
      <c r="E107" s="93"/>
      <c r="F107" s="93"/>
      <c r="G107" s="93"/>
      <c r="H107" s="93"/>
      <c r="I107" s="93"/>
      <c r="J107" s="93"/>
      <c r="K107" s="93"/>
    </row>
    <row r="108" spans="1:11" ht="3" customHeight="1">
      <c r="A108" s="25"/>
      <c r="B108" s="25"/>
      <c r="C108" s="25"/>
      <c r="D108" s="25"/>
      <c r="E108" s="25"/>
      <c r="F108" s="25"/>
      <c r="G108" s="25"/>
      <c r="H108" s="25"/>
      <c r="I108" s="25"/>
      <c r="J108" s="25"/>
      <c r="K108" s="25"/>
    </row>
    <row r="109" spans="1:11" ht="15.75" customHeight="1">
      <c r="A109" s="20"/>
      <c r="B109" s="25"/>
      <c r="C109" s="25"/>
      <c r="D109" s="25"/>
      <c r="E109" s="25"/>
      <c r="F109" s="25"/>
      <c r="G109" s="25"/>
      <c r="H109" s="25"/>
      <c r="I109" s="25"/>
      <c r="J109" s="25"/>
      <c r="K109" s="25"/>
    </row>
    <row r="110" spans="1:11" ht="15.75" customHeight="1">
      <c r="A110" s="20"/>
      <c r="B110" s="25"/>
      <c r="C110" s="25"/>
      <c r="D110" s="25"/>
      <c r="E110" s="25"/>
      <c r="F110" s="25"/>
      <c r="G110" s="25"/>
      <c r="H110" s="25"/>
      <c r="I110" s="25"/>
      <c r="J110" s="25"/>
      <c r="K110" s="25"/>
    </row>
    <row r="111" spans="1:11" ht="15.75" customHeight="1">
      <c r="A111" s="68" t="s">
        <v>42</v>
      </c>
      <c r="B111" s="60"/>
      <c r="C111" s="68" t="s">
        <v>43</v>
      </c>
      <c r="D111" s="65"/>
      <c r="E111" s="76"/>
      <c r="F111" s="76"/>
      <c r="G111" s="76"/>
      <c r="H111" s="64"/>
      <c r="I111" s="25"/>
      <c r="J111" s="25"/>
      <c r="K111" s="25"/>
    </row>
    <row r="112" spans="1:11" ht="15.75" customHeight="1">
      <c r="A112" s="5"/>
      <c r="B112" s="59"/>
      <c r="C112" s="90"/>
      <c r="D112" s="90"/>
      <c r="E112" s="90"/>
      <c r="F112" s="90"/>
      <c r="G112" s="90"/>
      <c r="H112" s="69"/>
      <c r="I112" s="25"/>
      <c r="J112" s="25"/>
      <c r="K112" s="25"/>
    </row>
    <row r="113" spans="1:11" ht="24.75" customHeight="1">
      <c r="A113" s="68" t="s">
        <v>44</v>
      </c>
      <c r="B113" s="60"/>
      <c r="C113" s="68" t="s">
        <v>45</v>
      </c>
      <c r="D113" s="65"/>
      <c r="E113" s="60"/>
      <c r="F113" s="60"/>
      <c r="G113" s="60"/>
      <c r="H113" s="60"/>
      <c r="I113" s="25"/>
      <c r="J113" s="25"/>
      <c r="K113" s="25"/>
    </row>
    <row r="114" spans="1:11" ht="15.75" customHeight="1">
      <c r="A114" s="25"/>
      <c r="B114" s="25"/>
      <c r="C114" s="25"/>
      <c r="D114" s="25"/>
      <c r="E114" s="25"/>
      <c r="F114" s="25"/>
      <c r="G114" s="25"/>
      <c r="H114" s="25"/>
      <c r="I114" s="25"/>
      <c r="J114" s="25"/>
      <c r="K114" s="25"/>
    </row>
    <row r="115" spans="1:11" ht="15.75" customHeight="1">
      <c r="A115" s="25"/>
      <c r="B115" s="25"/>
      <c r="C115" s="25"/>
      <c r="D115" s="25"/>
      <c r="E115" s="25"/>
      <c r="F115" s="25"/>
      <c r="G115" s="25"/>
      <c r="H115" s="25"/>
      <c r="I115" s="25"/>
      <c r="J115" s="25"/>
      <c r="K115" s="25"/>
    </row>
  </sheetData>
  <sheetProtection algorithmName="SHA-512" hashValue="25mXXEGMi8HSC3uoSknJcfwY6ylJZ6LH+bmKNKxJ6WuPAxdqSLcN4tcBk6b9g2/6WjRsS4Rkgj8o9iZdpG/Mfg==" saltValue="xk4i9gPKM2X+P8bphV61Cw==" spinCount="100000" sheet="1" objects="1" scenarios="1"/>
  <mergeCells count="126">
    <mergeCell ref="B105:E105"/>
    <mergeCell ref="F105:K105"/>
    <mergeCell ref="A107:K107"/>
    <mergeCell ref="E111:G111"/>
    <mergeCell ref="C112:G112"/>
    <mergeCell ref="B101:K101"/>
    <mergeCell ref="A103:A104"/>
    <mergeCell ref="B103:E103"/>
    <mergeCell ref="F103:K103"/>
    <mergeCell ref="B104:E104"/>
    <mergeCell ref="F104:K104"/>
    <mergeCell ref="D89:K89"/>
    <mergeCell ref="C92:D92"/>
    <mergeCell ref="D94:K94"/>
    <mergeCell ref="A97:G97"/>
    <mergeCell ref="I97:K97"/>
    <mergeCell ref="A98:G98"/>
    <mergeCell ref="I98:K98"/>
    <mergeCell ref="D77:K77"/>
    <mergeCell ref="C80:D80"/>
    <mergeCell ref="D82:K82"/>
    <mergeCell ref="B85:C85"/>
    <mergeCell ref="D85:K85"/>
    <mergeCell ref="C87:D87"/>
    <mergeCell ref="B71:E71"/>
    <mergeCell ref="F71:G71"/>
    <mergeCell ref="I71:K71"/>
    <mergeCell ref="B73:C73"/>
    <mergeCell ref="D73:K73"/>
    <mergeCell ref="C75:D75"/>
    <mergeCell ref="B67:K67"/>
    <mergeCell ref="B68:K68"/>
    <mergeCell ref="B69:K69"/>
    <mergeCell ref="B70:E70"/>
    <mergeCell ref="F70:G70"/>
    <mergeCell ref="I70:K70"/>
    <mergeCell ref="B64:E64"/>
    <mergeCell ref="F64:G64"/>
    <mergeCell ref="I64:K64"/>
    <mergeCell ref="B65:E65"/>
    <mergeCell ref="F65:G65"/>
    <mergeCell ref="I65:K65"/>
    <mergeCell ref="B59:E59"/>
    <mergeCell ref="F59:G59"/>
    <mergeCell ref="I59:K59"/>
    <mergeCell ref="B61:K61"/>
    <mergeCell ref="B62:K62"/>
    <mergeCell ref="B63:K63"/>
    <mergeCell ref="B55:K55"/>
    <mergeCell ref="B56:K56"/>
    <mergeCell ref="B57:K57"/>
    <mergeCell ref="B58:E58"/>
    <mergeCell ref="F58:G58"/>
    <mergeCell ref="I58:K58"/>
    <mergeCell ref="B52:E52"/>
    <mergeCell ref="F52:G52"/>
    <mergeCell ref="I52:K52"/>
    <mergeCell ref="B53:E53"/>
    <mergeCell ref="F53:G53"/>
    <mergeCell ref="I53:K53"/>
    <mergeCell ref="B47:E47"/>
    <mergeCell ref="F47:G47"/>
    <mergeCell ref="I47:K47"/>
    <mergeCell ref="B49:K49"/>
    <mergeCell ref="B50:K50"/>
    <mergeCell ref="B51:K51"/>
    <mergeCell ref="B40:K40"/>
    <mergeCell ref="B43:K43"/>
    <mergeCell ref="B44:K44"/>
    <mergeCell ref="B45:K45"/>
    <mergeCell ref="B46:E46"/>
    <mergeCell ref="F46:G46"/>
    <mergeCell ref="I46:K46"/>
    <mergeCell ref="B33:K33"/>
    <mergeCell ref="F37:G37"/>
    <mergeCell ref="I37:K37"/>
    <mergeCell ref="B38:K38"/>
    <mergeCell ref="F39:G39"/>
    <mergeCell ref="I39:K39"/>
    <mergeCell ref="B27:K27"/>
    <mergeCell ref="A28:A29"/>
    <mergeCell ref="B28:D28"/>
    <mergeCell ref="B29:D29"/>
    <mergeCell ref="B30:D30"/>
    <mergeCell ref="B31:D31"/>
    <mergeCell ref="E31:K31"/>
    <mergeCell ref="B22:K22"/>
    <mergeCell ref="B23:K23"/>
    <mergeCell ref="B24:K24"/>
    <mergeCell ref="B25:K25"/>
    <mergeCell ref="B26:E26"/>
    <mergeCell ref="F26:G26"/>
    <mergeCell ref="I26:K26"/>
    <mergeCell ref="B18:E18"/>
    <mergeCell ref="F18:G18"/>
    <mergeCell ref="I18:K18"/>
    <mergeCell ref="B19:K19"/>
    <mergeCell ref="B20:K20"/>
    <mergeCell ref="B21:K21"/>
    <mergeCell ref="B13:K13"/>
    <mergeCell ref="B14:K14"/>
    <mergeCell ref="B15:K15"/>
    <mergeCell ref="B16:K16"/>
    <mergeCell ref="B17:E17"/>
    <mergeCell ref="F17:G17"/>
    <mergeCell ref="I17:K17"/>
    <mergeCell ref="B10:K10"/>
    <mergeCell ref="B11:E11"/>
    <mergeCell ref="F11:G11"/>
    <mergeCell ref="I11:K11"/>
    <mergeCell ref="B12:E12"/>
    <mergeCell ref="F12:G12"/>
    <mergeCell ref="I12:K12"/>
    <mergeCell ref="B5:K5"/>
    <mergeCell ref="B6:K6"/>
    <mergeCell ref="B7:K7"/>
    <mergeCell ref="B8:K8"/>
    <mergeCell ref="B9:E9"/>
    <mergeCell ref="F9:G9"/>
    <mergeCell ref="I9:K9"/>
    <mergeCell ref="B1:G1"/>
    <mergeCell ref="I1:K1"/>
    <mergeCell ref="A2:A3"/>
    <mergeCell ref="B2:K2"/>
    <mergeCell ref="B3:K3"/>
    <mergeCell ref="B4:K4"/>
  </mergeCells>
  <dataValidations count="1">
    <dataValidation type="list" allowBlank="1" showInputMessage="1" showErrorMessage="1" sqref="D73 D85">
      <formula1>Отель</formula1>
    </dataValidation>
  </dataValidation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7169" r:id="rId3" name="Check Box 1">
              <controlPr defaultSize="0" autoFill="0" autoLine="0" autoPict="0">
                <anchor moveWithCells="1">
                  <from>
                    <xdr:col>1</xdr:col>
                    <xdr:colOff>22860</xdr:colOff>
                    <xdr:row>27</xdr:row>
                    <xdr:rowOff>7620</xdr:rowOff>
                  </from>
                  <to>
                    <xdr:col>3</xdr:col>
                    <xdr:colOff>632460</xdr:colOff>
                    <xdr:row>28</xdr:row>
                    <xdr:rowOff>22860</xdr:rowOff>
                  </to>
                </anchor>
              </controlPr>
            </control>
          </mc:Choice>
        </mc:AlternateContent>
        <mc:AlternateContent xmlns:mc="http://schemas.openxmlformats.org/markup-compatibility/2006">
          <mc:Choice Requires="x14">
            <control shapeId="7170" r:id="rId4" name="Check Box 2">
              <controlPr defaultSize="0" autoFill="0" autoLine="0" autoPict="0">
                <anchor moveWithCells="1">
                  <from>
                    <xdr:col>1</xdr:col>
                    <xdr:colOff>22860</xdr:colOff>
                    <xdr:row>27</xdr:row>
                    <xdr:rowOff>190500</xdr:rowOff>
                  </from>
                  <to>
                    <xdr:col>2</xdr:col>
                    <xdr:colOff>365760</xdr:colOff>
                    <xdr:row>29</xdr:row>
                    <xdr:rowOff>68580</xdr:rowOff>
                  </to>
                </anchor>
              </controlPr>
            </control>
          </mc:Choice>
        </mc:AlternateContent>
        <mc:AlternateContent xmlns:mc="http://schemas.openxmlformats.org/markup-compatibility/2006">
          <mc:Choice Requires="x14">
            <control shapeId="7171" r:id="rId5" name="Check Box 3">
              <controlPr defaultSize="0" autoFill="0" autoLine="0" autoPict="0">
                <anchor moveWithCells="1">
                  <from>
                    <xdr:col>1</xdr:col>
                    <xdr:colOff>22860</xdr:colOff>
                    <xdr:row>28</xdr:row>
                    <xdr:rowOff>190500</xdr:rowOff>
                  </from>
                  <to>
                    <xdr:col>2</xdr:col>
                    <xdr:colOff>883920</xdr:colOff>
                    <xdr:row>30</xdr:row>
                    <xdr:rowOff>91440</xdr:rowOff>
                  </to>
                </anchor>
              </controlPr>
            </control>
          </mc:Choice>
        </mc:AlternateContent>
        <mc:AlternateContent xmlns:mc="http://schemas.openxmlformats.org/markup-compatibility/2006">
          <mc:Choice Requires="x14">
            <control shapeId="7172" r:id="rId6" name="Check Box 4">
              <controlPr defaultSize="0" autoFill="0" autoLine="0" autoPict="0">
                <anchor moveWithCells="1">
                  <from>
                    <xdr:col>1</xdr:col>
                    <xdr:colOff>30480</xdr:colOff>
                    <xdr:row>30</xdr:row>
                    <xdr:rowOff>7620</xdr:rowOff>
                  </from>
                  <to>
                    <xdr:col>1</xdr:col>
                    <xdr:colOff>723900</xdr:colOff>
                    <xdr:row>32</xdr:row>
                    <xdr:rowOff>0</xdr:rowOff>
                  </to>
                </anchor>
              </controlPr>
            </control>
          </mc:Choice>
        </mc:AlternateContent>
        <mc:AlternateContent xmlns:mc="http://schemas.openxmlformats.org/markup-compatibility/2006">
          <mc:Choice Requires="x14">
            <control shapeId="7173" r:id="rId7" name="Check Box 5">
              <controlPr defaultSize="0" autoFill="0" autoLine="0" autoPict="0">
                <anchor moveWithCells="1">
                  <from>
                    <xdr:col>4</xdr:col>
                    <xdr:colOff>45720</xdr:colOff>
                    <xdr:row>27</xdr:row>
                    <xdr:rowOff>0</xdr:rowOff>
                  </from>
                  <to>
                    <xdr:col>10</xdr:col>
                    <xdr:colOff>807720</xdr:colOff>
                    <xdr:row>28</xdr:row>
                    <xdr:rowOff>22860</xdr:rowOff>
                  </to>
                </anchor>
              </controlPr>
            </control>
          </mc:Choice>
        </mc:AlternateContent>
        <mc:AlternateContent xmlns:mc="http://schemas.openxmlformats.org/markup-compatibility/2006">
          <mc:Choice Requires="x14">
            <control shapeId="7174" r:id="rId8" name="Check Box 6">
              <controlPr defaultSize="0" autoFill="0" autoLine="0" autoPict="0">
                <anchor moveWithCells="1">
                  <from>
                    <xdr:col>4</xdr:col>
                    <xdr:colOff>45720</xdr:colOff>
                    <xdr:row>27</xdr:row>
                    <xdr:rowOff>182880</xdr:rowOff>
                  </from>
                  <to>
                    <xdr:col>11</xdr:col>
                    <xdr:colOff>274320</xdr:colOff>
                    <xdr:row>29</xdr:row>
                    <xdr:rowOff>99060</xdr:rowOff>
                  </to>
                </anchor>
              </controlPr>
            </control>
          </mc:Choice>
        </mc:AlternateContent>
        <mc:AlternateContent xmlns:mc="http://schemas.openxmlformats.org/markup-compatibility/2006">
          <mc:Choice Requires="x14">
            <control shapeId="7175" r:id="rId9" name="Check Box 7">
              <controlPr defaultSize="0" autoFill="0" autoLine="0" autoPict="0">
                <anchor moveWithCells="1">
                  <from>
                    <xdr:col>4</xdr:col>
                    <xdr:colOff>60960</xdr:colOff>
                    <xdr:row>28</xdr:row>
                    <xdr:rowOff>152400</xdr:rowOff>
                  </from>
                  <to>
                    <xdr:col>8</xdr:col>
                    <xdr:colOff>472440</xdr:colOff>
                    <xdr:row>30</xdr:row>
                    <xdr:rowOff>60960</xdr:rowOff>
                  </to>
                </anchor>
              </controlPr>
            </control>
          </mc:Choice>
        </mc:AlternateContent>
        <mc:AlternateContent xmlns:mc="http://schemas.openxmlformats.org/markup-compatibility/2006">
          <mc:Choice Requires="x14">
            <control shapeId="7176" r:id="rId10" name="Check Box 8">
              <controlPr defaultSize="0" autoFill="0" autoLine="0" autoPict="0">
                <anchor moveWithCells="1">
                  <from>
                    <xdr:col>1</xdr:col>
                    <xdr:colOff>0</xdr:colOff>
                    <xdr:row>102</xdr:row>
                    <xdr:rowOff>0</xdr:rowOff>
                  </from>
                  <to>
                    <xdr:col>4</xdr:col>
                    <xdr:colOff>502920</xdr:colOff>
                    <xdr:row>103</xdr:row>
                    <xdr:rowOff>76200</xdr:rowOff>
                  </to>
                </anchor>
              </controlPr>
            </control>
          </mc:Choice>
        </mc:AlternateContent>
        <mc:AlternateContent xmlns:mc="http://schemas.openxmlformats.org/markup-compatibility/2006">
          <mc:Choice Requires="x14">
            <control shapeId="7177" r:id="rId11" name="Check Box 9">
              <controlPr defaultSize="0" autoFill="0" autoLine="0" autoPict="0">
                <anchor moveWithCells="1">
                  <from>
                    <xdr:col>1</xdr:col>
                    <xdr:colOff>0</xdr:colOff>
                    <xdr:row>103</xdr:row>
                    <xdr:rowOff>30480</xdr:rowOff>
                  </from>
                  <to>
                    <xdr:col>2</xdr:col>
                    <xdr:colOff>609600</xdr:colOff>
                    <xdr:row>105</xdr:row>
                    <xdr:rowOff>30480</xdr:rowOff>
                  </to>
                </anchor>
              </controlPr>
            </control>
          </mc:Choice>
        </mc:AlternateContent>
        <mc:AlternateContent xmlns:mc="http://schemas.openxmlformats.org/markup-compatibility/2006">
          <mc:Choice Requires="x14">
            <control shapeId="7178" r:id="rId12" name="Check Box 10">
              <controlPr defaultSize="0" autoFill="0" autoLine="0" autoPict="0">
                <anchor moveWithCells="1">
                  <from>
                    <xdr:col>1</xdr:col>
                    <xdr:colOff>0</xdr:colOff>
                    <xdr:row>103</xdr:row>
                    <xdr:rowOff>266700</xdr:rowOff>
                  </from>
                  <to>
                    <xdr:col>5</xdr:col>
                    <xdr:colOff>0</xdr:colOff>
                    <xdr:row>106</xdr:row>
                    <xdr:rowOff>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22"/>
  <sheetViews>
    <sheetView topLeftCell="B1" workbookViewId="0">
      <selection activeCell="L1" sqref="L1:L1048576"/>
    </sheetView>
  </sheetViews>
  <sheetFormatPr defaultRowHeight="14.4"/>
  <cols>
    <col min="1" max="1" width="18.6640625" customWidth="1"/>
    <col min="2" max="2" width="66.6640625" customWidth="1"/>
    <col min="3" max="3" width="1.109375" customWidth="1"/>
    <col min="4" max="4" width="21" customWidth="1"/>
    <col min="5" max="5" width="1.33203125" customWidth="1"/>
    <col min="6" max="6" width="25.44140625" customWidth="1"/>
    <col min="7" max="7" width="3.88671875" customWidth="1"/>
    <col min="8" max="8" width="21" customWidth="1"/>
    <col min="9" max="9" width="1.44140625" customWidth="1"/>
    <col min="10" max="10" width="22" customWidth="1"/>
    <col min="11" max="11" width="4.21875" customWidth="1"/>
    <col min="12" max="12" width="21" customWidth="1"/>
    <col min="13" max="13" width="1.33203125" customWidth="1"/>
    <col min="14" max="14" width="22" customWidth="1"/>
  </cols>
  <sheetData>
    <row r="1" spans="2:14">
      <c r="B1" t="s">
        <v>4</v>
      </c>
      <c r="D1" t="s">
        <v>74</v>
      </c>
      <c r="F1" t="s">
        <v>75</v>
      </c>
      <c r="H1" t="s">
        <v>76</v>
      </c>
      <c r="J1" t="s">
        <v>77</v>
      </c>
      <c r="L1" t="s">
        <v>78</v>
      </c>
      <c r="N1" t="s">
        <v>79</v>
      </c>
    </row>
    <row r="2" spans="2:14">
      <c r="B2" t="str">
        <f t="shared" ref="B2:B6" si="0">B11</f>
        <v>RIXOS 5*, Deluxe King Room (1 bed), 32 sq.m.</v>
      </c>
      <c r="D2" s="114">
        <f>D11</f>
        <v>29500</v>
      </c>
      <c r="E2" s="38"/>
      <c r="F2" s="114">
        <f>F11</f>
        <v>31500</v>
      </c>
      <c r="H2" s="115">
        <f>H11</f>
        <v>140000</v>
      </c>
      <c r="I2" s="115"/>
      <c r="J2" s="115">
        <f>J11</f>
        <v>150000</v>
      </c>
      <c r="L2" s="116">
        <f>L11</f>
        <v>280</v>
      </c>
      <c r="M2" s="116"/>
      <c r="N2" s="116">
        <f>N11</f>
        <v>300</v>
      </c>
    </row>
    <row r="3" spans="2:14">
      <c r="B3" t="str">
        <f t="shared" si="0"/>
        <v>RIXOS 5*, Superior King Room (1 bed), 35 sq.m.</v>
      </c>
      <c r="D3" s="114">
        <f>D12</f>
        <v>30500</v>
      </c>
      <c r="E3" s="38"/>
      <c r="F3" s="114">
        <f>F12</f>
        <v>32500</v>
      </c>
      <c r="H3" s="115">
        <f>H12</f>
        <v>145000</v>
      </c>
      <c r="I3" s="115"/>
      <c r="J3" s="115">
        <f>J12</f>
        <v>155000</v>
      </c>
      <c r="L3" s="116">
        <f>L12</f>
        <v>290</v>
      </c>
      <c r="M3" s="116"/>
      <c r="N3" s="116">
        <f>N12</f>
        <v>310</v>
      </c>
    </row>
    <row r="4" spans="2:14">
      <c r="B4" t="str">
        <f>B15</f>
        <v>KAZZHOL PARK 4*, Standart room, 25 sq.m.</v>
      </c>
      <c r="D4" s="114">
        <f>D15</f>
        <v>11500</v>
      </c>
      <c r="E4" s="38"/>
      <c r="F4" s="114">
        <f>F15</f>
        <v>12700</v>
      </c>
      <c r="H4" s="115">
        <f>H15</f>
        <v>55000</v>
      </c>
      <c r="I4" s="115"/>
      <c r="J4" s="115">
        <f>J15</f>
        <v>60000</v>
      </c>
      <c r="L4" s="116">
        <f>L15</f>
        <v>110</v>
      </c>
      <c r="M4" s="116"/>
      <c r="N4" s="116">
        <f>N15</f>
        <v>120</v>
      </c>
    </row>
    <row r="5" spans="2:14">
      <c r="D5" s="38"/>
      <c r="E5" s="38"/>
      <c r="F5" s="38"/>
      <c r="H5" s="115"/>
      <c r="I5" s="115"/>
      <c r="J5" s="115"/>
      <c r="L5" s="116"/>
      <c r="M5" s="116"/>
      <c r="N5" s="116"/>
    </row>
    <row r="6" spans="2:14">
      <c r="D6" s="38"/>
      <c r="E6" s="38"/>
      <c r="F6" s="38"/>
      <c r="H6" s="115"/>
      <c r="I6" s="115"/>
      <c r="J6" s="115"/>
      <c r="L6" s="116"/>
      <c r="M6" s="116"/>
      <c r="N6" s="116"/>
    </row>
    <row r="7" spans="2:14">
      <c r="D7" s="38"/>
      <c r="E7" s="38"/>
      <c r="F7" s="38"/>
      <c r="H7" s="115"/>
      <c r="I7" s="115"/>
      <c r="J7" s="115"/>
      <c r="L7" s="116"/>
      <c r="M7" s="116"/>
      <c r="N7" s="116"/>
    </row>
    <row r="8" spans="2:14">
      <c r="D8" s="38"/>
      <c r="F8" s="38"/>
      <c r="H8" s="115"/>
      <c r="I8" s="115"/>
      <c r="J8" s="115"/>
      <c r="L8" s="116"/>
      <c r="M8" s="116"/>
      <c r="N8" s="116"/>
    </row>
    <row r="9" spans="2:14">
      <c r="D9" s="38"/>
      <c r="F9" s="38"/>
      <c r="H9" s="115"/>
      <c r="I9" s="115"/>
      <c r="J9" s="115"/>
      <c r="L9" s="116"/>
      <c r="M9" s="116"/>
      <c r="N9" s="116"/>
    </row>
    <row r="10" spans="2:14">
      <c r="H10" s="115"/>
      <c r="I10" s="115"/>
      <c r="J10" s="115"/>
      <c r="L10" s="116"/>
      <c r="M10" s="116"/>
      <c r="N10" s="116"/>
    </row>
    <row r="11" spans="2:14">
      <c r="B11" t="s">
        <v>72</v>
      </c>
      <c r="D11" s="114">
        <v>29500</v>
      </c>
      <c r="E11" s="114"/>
      <c r="F11" s="114">
        <v>31500</v>
      </c>
      <c r="H11" s="115">
        <v>140000</v>
      </c>
      <c r="I11" s="115"/>
      <c r="J11" s="115">
        <v>150000</v>
      </c>
      <c r="L11" s="116">
        <f>H11/500</f>
        <v>280</v>
      </c>
      <c r="M11" s="116"/>
      <c r="N11" s="116">
        <f>J11/500</f>
        <v>300</v>
      </c>
    </row>
    <row r="12" spans="2:14">
      <c r="B12" t="s">
        <v>73</v>
      </c>
      <c r="D12" s="114">
        <v>30500</v>
      </c>
      <c r="E12" s="114"/>
      <c r="F12" s="114">
        <v>32500</v>
      </c>
      <c r="H12" s="115">
        <v>145000</v>
      </c>
      <c r="I12" s="115"/>
      <c r="J12" s="115">
        <v>155000</v>
      </c>
      <c r="L12" s="116">
        <f>H12/500</f>
        <v>290</v>
      </c>
      <c r="M12" s="116"/>
      <c r="N12" s="116">
        <f>J12/500</f>
        <v>310</v>
      </c>
    </row>
    <row r="13" spans="2:14">
      <c r="B13" s="112" t="s">
        <v>49</v>
      </c>
      <c r="D13" s="114"/>
      <c r="E13" s="114"/>
      <c r="F13" s="114"/>
      <c r="H13" s="115"/>
      <c r="I13" s="115"/>
      <c r="J13" s="115"/>
      <c r="L13" s="116"/>
      <c r="M13" s="116"/>
      <c r="N13" s="116"/>
    </row>
    <row r="14" spans="2:14">
      <c r="B14" s="112" t="s">
        <v>50</v>
      </c>
      <c r="D14" s="114"/>
      <c r="E14" s="114"/>
      <c r="F14" s="114"/>
      <c r="H14" s="115"/>
      <c r="I14" s="115"/>
      <c r="J14" s="115"/>
      <c r="L14" s="116"/>
      <c r="M14" s="116"/>
      <c r="N14" s="116"/>
    </row>
    <row r="15" spans="2:14">
      <c r="B15" t="s">
        <v>51</v>
      </c>
      <c r="D15" s="114">
        <v>11500</v>
      </c>
      <c r="E15" s="114"/>
      <c r="F15" s="114">
        <v>12700</v>
      </c>
      <c r="H15" s="115">
        <v>55000</v>
      </c>
      <c r="I15" s="115"/>
      <c r="J15" s="115">
        <v>60000</v>
      </c>
      <c r="L15" s="116">
        <f>H15/500</f>
        <v>110</v>
      </c>
      <c r="M15" s="116"/>
      <c r="N15" s="116">
        <f>J15/500</f>
        <v>120</v>
      </c>
    </row>
    <row r="16" spans="2:14">
      <c r="B16" s="112" t="s">
        <v>52</v>
      </c>
      <c r="D16" s="114"/>
      <c r="E16" s="114"/>
      <c r="F16" s="114"/>
    </row>
    <row r="17" spans="2:6">
      <c r="D17" s="114"/>
      <c r="E17" s="114"/>
      <c r="F17" s="114"/>
    </row>
    <row r="22" spans="2:6">
      <c r="B22" s="113"/>
    </row>
  </sheetData>
  <dataValidations count="1">
    <dataValidation type="list" allowBlank="1" showInputMessage="1" showErrorMessage="1" sqref="K1">
      <formula1>Отель</formula1>
    </dataValidation>
  </dataValidations>
  <pageMargins left="0.7" right="0.7" top="0.75" bottom="0.75" header="0.3" footer="0.3"/>
  <tableParts count="7">
    <tablePart r:id="rId1"/>
    <tablePart r:id="rId2"/>
    <tablePart r:id="rId3"/>
    <tablePart r:id="rId4"/>
    <tablePart r:id="rId5"/>
    <tablePart r:id="rId6"/>
    <tablePart r:id="rId7"/>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
  <sheetViews>
    <sheetView workbookViewId="0">
      <selection activeCell="H2" sqref="H2"/>
    </sheetView>
  </sheetViews>
  <sheetFormatPr defaultRowHeight="14.4"/>
  <cols>
    <col min="1" max="1" width="25.33203125" customWidth="1"/>
    <col min="2" max="2" width="20.109375" customWidth="1"/>
    <col min="3" max="3" width="15.77734375" customWidth="1"/>
    <col min="4" max="4" width="3.88671875" customWidth="1"/>
    <col min="5" max="5" width="20.109375" customWidth="1"/>
    <col min="6" max="6" width="15.77734375" customWidth="1"/>
    <col min="7" max="7" width="3.88671875" customWidth="1"/>
    <col min="8" max="8" width="20.109375" customWidth="1"/>
    <col min="9" max="9" width="15.77734375" customWidth="1"/>
  </cols>
  <sheetData>
    <row r="1" spans="1:9">
      <c r="A1" s="45"/>
      <c r="B1" s="45" t="s">
        <v>80</v>
      </c>
      <c r="C1" s="45" t="s">
        <v>81</v>
      </c>
      <c r="E1" s="45" t="s">
        <v>82</v>
      </c>
      <c r="F1" s="45" t="s">
        <v>83</v>
      </c>
      <c r="H1" s="45" t="s">
        <v>84</v>
      </c>
      <c r="I1" s="45" t="s">
        <v>85</v>
      </c>
    </row>
    <row r="2" spans="1:9">
      <c r="A2" s="45" t="s">
        <v>6</v>
      </c>
      <c r="B2" s="117">
        <v>75000</v>
      </c>
      <c r="C2" s="117">
        <v>55000</v>
      </c>
      <c r="E2" s="118">
        <v>375000</v>
      </c>
      <c r="F2" s="118">
        <v>275000</v>
      </c>
      <c r="H2" s="119">
        <v>770</v>
      </c>
      <c r="I2" s="119">
        <v>570</v>
      </c>
    </row>
    <row r="3" spans="1:9">
      <c r="A3" s="45" t="s">
        <v>7</v>
      </c>
      <c r="B3" s="117">
        <v>75000</v>
      </c>
      <c r="C3" s="117">
        <v>55000</v>
      </c>
      <c r="E3" s="118">
        <v>375000</v>
      </c>
      <c r="F3" s="118">
        <v>275000</v>
      </c>
      <c r="H3" s="119">
        <v>770</v>
      </c>
      <c r="I3" s="119">
        <v>570</v>
      </c>
    </row>
    <row r="4" spans="1:9">
      <c r="A4" s="45" t="s">
        <v>8</v>
      </c>
      <c r="B4" s="117">
        <v>71000</v>
      </c>
      <c r="C4" s="117">
        <v>52000</v>
      </c>
      <c r="E4" s="118">
        <v>355000</v>
      </c>
      <c r="F4" s="118">
        <v>260000</v>
      </c>
      <c r="H4" s="119">
        <v>730</v>
      </c>
      <c r="I4" s="119">
        <v>540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5</vt:i4>
      </vt:variant>
      <vt:variant>
        <vt:lpstr>Именованные диапазоны</vt:lpstr>
      </vt:variant>
      <vt:variant>
        <vt:i4>1</vt:i4>
      </vt:variant>
    </vt:vector>
  </HeadingPairs>
  <TitlesOfParts>
    <vt:vector size="6" baseType="lpstr">
      <vt:lpstr>RUB</vt:lpstr>
      <vt:lpstr>KAZ </vt:lpstr>
      <vt:lpstr>USD</vt:lpstr>
      <vt:lpstr>отели</vt:lpstr>
      <vt:lpstr>Тип участия</vt:lpstr>
      <vt:lpstr>Отель</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2025-01-05T17:49:56Z</dcterms:modified>
</cp:coreProperties>
</file>